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ave OB\Fishing Club\"/>
    </mc:Choice>
  </mc:AlternateContent>
  <xr:revisionPtr revIDLastSave="0" documentId="8_{BA492176-2C86-41EE-B3D6-1CFB7329E4FF}" xr6:coauthVersionLast="47" xr6:coauthVersionMax="47" xr10:uidLastSave="{00000000-0000-0000-0000-000000000000}"/>
  <bookViews>
    <workbookView xWindow="-28920" yWindow="-105" windowWidth="29040" windowHeight="15840" tabRatio="736" activeTab="7" xr2:uid="{00000000-000D-0000-FFFF-FFFF00000000}"/>
  </bookViews>
  <sheets>
    <sheet name="Angler of the year - Open Line" sheetId="8" r:id="rId1"/>
    <sheet name="Angler of the year - Junior" sheetId="12" r:id="rId2"/>
    <sheet name="Angler of the year -Spear" sheetId="11" r:id="rId3"/>
    <sheet name="Game Section" sheetId="13" r:id="rId4"/>
    <sheet name="IGFA Points" sheetId="15" r:id="rId5"/>
    <sheet name="Boat" sheetId="17" r:id="rId6"/>
    <sheet name="Individual" sheetId="18" r:id="rId7"/>
    <sheet name="Reporting" sheetId="19" r:id="rId8"/>
  </sheets>
  <definedNames>
    <definedName name="_xlnm._FilterDatabase" localSheetId="0" hidden="1">'Angler of the year - Open Line'!$E$3:$AL$41</definedName>
    <definedName name="_xlnm._FilterDatabase" localSheetId="3" hidden="1">'Game Section'!$A$3:$J$82</definedName>
    <definedName name="Section" localSheetId="1">#REF!</definedName>
    <definedName name="Section">#REF!</definedName>
    <definedName name="Species_list" localSheetId="1">#REF!</definedName>
    <definedName name="Species_list">#REF!</definedName>
  </definedNames>
  <calcPr calcId="191029"/>
  <pivotCaches>
    <pivotCache cacheId="6" r:id="rId9"/>
    <pivotCache cacheId="10" r:id="rId10"/>
  </pivotCaches>
</workbook>
</file>

<file path=xl/calcChain.xml><?xml version="1.0" encoding="utf-8"?>
<calcChain xmlns="http://schemas.openxmlformats.org/spreadsheetml/2006/main">
  <c r="J16" i="13" l="1"/>
  <c r="J13" i="13"/>
  <c r="J11" i="13" l="1"/>
  <c r="J6" i="13"/>
  <c r="H16" i="8"/>
  <c r="J16" i="8"/>
  <c r="L16" i="8"/>
  <c r="N16" i="8"/>
  <c r="P16" i="8"/>
  <c r="R16" i="8"/>
  <c r="T16" i="8"/>
  <c r="V16" i="8"/>
  <c r="X16" i="8"/>
  <c r="Z16" i="8"/>
  <c r="AB16" i="8"/>
  <c r="AF16" i="8"/>
  <c r="AH16" i="8"/>
  <c r="AJ16" i="8"/>
  <c r="AL16" i="8"/>
  <c r="H36" i="19"/>
  <c r="J76" i="13"/>
  <c r="J77" i="13"/>
  <c r="J78" i="13"/>
  <c r="J79" i="13"/>
  <c r="J80" i="13"/>
  <c r="J81" i="13"/>
  <c r="J83" i="13"/>
  <c r="F16" i="8" l="1"/>
  <c r="H30" i="19"/>
  <c r="H31" i="19"/>
  <c r="H32" i="19"/>
  <c r="H33" i="19"/>
  <c r="H34" i="19"/>
  <c r="H35" i="19"/>
  <c r="H29" i="19"/>
  <c r="N6" i="13" l="1"/>
  <c r="N43" i="8" l="1"/>
  <c r="J43" i="8"/>
  <c r="H43" i="8"/>
  <c r="P43" i="8"/>
  <c r="L43" i="8"/>
  <c r="H28" i="8" l="1"/>
  <c r="J28" i="8"/>
  <c r="L28" i="8"/>
  <c r="N28" i="8"/>
  <c r="P28" i="8"/>
  <c r="R28" i="8"/>
  <c r="T28" i="8"/>
  <c r="V28" i="8"/>
  <c r="X28" i="8"/>
  <c r="Z28" i="8"/>
  <c r="AB28" i="8"/>
  <c r="AF28" i="8"/>
  <c r="AH28" i="8"/>
  <c r="AJ5" i="8"/>
  <c r="AL5" i="8"/>
  <c r="H33" i="8"/>
  <c r="J33" i="8"/>
  <c r="L33" i="8"/>
  <c r="N33" i="8"/>
  <c r="P33" i="8"/>
  <c r="R33" i="8"/>
  <c r="T33" i="8"/>
  <c r="V33" i="8"/>
  <c r="X33" i="8"/>
  <c r="Z33" i="8"/>
  <c r="AB33" i="8"/>
  <c r="AF33" i="8"/>
  <c r="AH33" i="8"/>
  <c r="AJ44" i="8"/>
  <c r="AL44" i="8"/>
  <c r="H52" i="8"/>
  <c r="J52" i="8"/>
  <c r="L52" i="8"/>
  <c r="N52" i="8"/>
  <c r="P52" i="8"/>
  <c r="R52" i="8"/>
  <c r="T52" i="8"/>
  <c r="V52" i="8"/>
  <c r="X52" i="8"/>
  <c r="Z52" i="8"/>
  <c r="AB52" i="8"/>
  <c r="AF52" i="8"/>
  <c r="AH51" i="8"/>
  <c r="AJ50" i="8"/>
  <c r="AL50" i="8"/>
  <c r="H9" i="8"/>
  <c r="J9" i="8"/>
  <c r="L9" i="8"/>
  <c r="N9" i="8"/>
  <c r="P9" i="8"/>
  <c r="R9" i="8"/>
  <c r="T9" i="8"/>
  <c r="V9" i="8"/>
  <c r="X9" i="8"/>
  <c r="Z9" i="8"/>
  <c r="AB9" i="8"/>
  <c r="AF9" i="8"/>
  <c r="AH9" i="8"/>
  <c r="AJ7" i="8"/>
  <c r="AL7" i="8"/>
  <c r="H38" i="8"/>
  <c r="J38" i="8"/>
  <c r="L38" i="8"/>
  <c r="N38" i="8"/>
  <c r="P38" i="8"/>
  <c r="R38" i="8"/>
  <c r="T38" i="8"/>
  <c r="V38" i="8"/>
  <c r="X38" i="8"/>
  <c r="Z38" i="8"/>
  <c r="AB38" i="8"/>
  <c r="AF38" i="8"/>
  <c r="AH42" i="8"/>
  <c r="AJ35" i="8"/>
  <c r="AL35" i="8"/>
  <c r="H62" i="8"/>
  <c r="J62" i="8"/>
  <c r="L62" i="8"/>
  <c r="N62" i="8"/>
  <c r="P62" i="8"/>
  <c r="R62" i="8"/>
  <c r="T62" i="8"/>
  <c r="V62" i="8"/>
  <c r="X62" i="8"/>
  <c r="Z62" i="8"/>
  <c r="AB62" i="8"/>
  <c r="AF62" i="8"/>
  <c r="AH61" i="8"/>
  <c r="AJ41" i="8"/>
  <c r="AL41" i="8"/>
  <c r="H58" i="8"/>
  <c r="J58" i="8"/>
  <c r="L58" i="8"/>
  <c r="N58" i="8"/>
  <c r="P58" i="8"/>
  <c r="R58" i="8"/>
  <c r="T58" i="8"/>
  <c r="V58" i="8"/>
  <c r="X58" i="8"/>
  <c r="Z58" i="8"/>
  <c r="AB58" i="8"/>
  <c r="AF58" i="8"/>
  <c r="AH57" i="8"/>
  <c r="AJ45" i="8"/>
  <c r="AL45" i="8"/>
  <c r="H36" i="8"/>
  <c r="J36" i="8"/>
  <c r="L36" i="8"/>
  <c r="N36" i="8"/>
  <c r="P36" i="8"/>
  <c r="R36" i="8"/>
  <c r="T36" i="8"/>
  <c r="V36" i="8"/>
  <c r="X36" i="8"/>
  <c r="Z36" i="8"/>
  <c r="AB36" i="8"/>
  <c r="AF36" i="8"/>
  <c r="AH36" i="8"/>
  <c r="AJ55" i="8"/>
  <c r="AL55" i="8"/>
  <c r="H19" i="8"/>
  <c r="J19" i="8"/>
  <c r="L19" i="8"/>
  <c r="N19" i="8"/>
  <c r="P19" i="8"/>
  <c r="R19" i="8"/>
  <c r="T19" i="8"/>
  <c r="V19" i="8"/>
  <c r="X19" i="8"/>
  <c r="Z19" i="8"/>
  <c r="AB19" i="8"/>
  <c r="AF19" i="8"/>
  <c r="AH19" i="8"/>
  <c r="AJ6" i="8"/>
  <c r="AL6" i="8"/>
  <c r="H4" i="8"/>
  <c r="J4" i="8"/>
  <c r="L4" i="8"/>
  <c r="N4" i="8"/>
  <c r="P4" i="8"/>
  <c r="R4" i="8"/>
  <c r="T4" i="8"/>
  <c r="V4" i="8"/>
  <c r="X4" i="8"/>
  <c r="Z4" i="8"/>
  <c r="AB4" i="8"/>
  <c r="AF4" i="8"/>
  <c r="AH4" i="8"/>
  <c r="AJ59" i="8"/>
  <c r="AL59" i="8"/>
  <c r="H51" i="8"/>
  <c r="J51" i="8"/>
  <c r="L51" i="8"/>
  <c r="N51" i="8"/>
  <c r="P51" i="8"/>
  <c r="R51" i="8"/>
  <c r="T51" i="8"/>
  <c r="V51" i="8"/>
  <c r="X51" i="8"/>
  <c r="Z51" i="8"/>
  <c r="AB51" i="8"/>
  <c r="AF51" i="8"/>
  <c r="AH50" i="8"/>
  <c r="AJ60" i="8"/>
  <c r="AL60" i="8"/>
  <c r="H37" i="8"/>
  <c r="J37" i="8"/>
  <c r="L37" i="8"/>
  <c r="N37" i="8"/>
  <c r="P37" i="8"/>
  <c r="R37" i="8"/>
  <c r="T37" i="8"/>
  <c r="V37" i="8"/>
  <c r="X37" i="8"/>
  <c r="Z37" i="8"/>
  <c r="AB37" i="8"/>
  <c r="AF37" i="8"/>
  <c r="AH62" i="8"/>
  <c r="AJ61" i="8"/>
  <c r="AL61" i="8"/>
  <c r="H49" i="8"/>
  <c r="J49" i="8"/>
  <c r="L49" i="8"/>
  <c r="N49" i="8"/>
  <c r="P49" i="8"/>
  <c r="R49" i="8"/>
  <c r="T49" i="8"/>
  <c r="V49" i="8"/>
  <c r="X49" i="8"/>
  <c r="Z49" i="8"/>
  <c r="AB49" i="8"/>
  <c r="AF49" i="8"/>
  <c r="AH49" i="8"/>
  <c r="AJ48" i="8"/>
  <c r="AL48" i="8"/>
  <c r="H27" i="8"/>
  <c r="J27" i="8"/>
  <c r="L27" i="8"/>
  <c r="N27" i="8"/>
  <c r="P27" i="8"/>
  <c r="R27" i="8"/>
  <c r="T27" i="8"/>
  <c r="V27" i="8"/>
  <c r="X27" i="8"/>
  <c r="Z27" i="8"/>
  <c r="AB27" i="8"/>
  <c r="AF27" i="8"/>
  <c r="AH27" i="8"/>
  <c r="AJ13" i="8"/>
  <c r="AL13" i="8"/>
  <c r="H59" i="8"/>
  <c r="J59" i="8"/>
  <c r="L59" i="8"/>
  <c r="N59" i="8"/>
  <c r="P59" i="8"/>
  <c r="R59" i="8"/>
  <c r="T59" i="8"/>
  <c r="V59" i="8"/>
  <c r="X59" i="8"/>
  <c r="Z59" i="8"/>
  <c r="AB59" i="8"/>
  <c r="AF59" i="8"/>
  <c r="AH59" i="8"/>
  <c r="AJ58" i="8"/>
  <c r="AL58" i="8"/>
  <c r="H8" i="8"/>
  <c r="J8" i="8"/>
  <c r="L8" i="8"/>
  <c r="N8" i="8"/>
  <c r="P8" i="8"/>
  <c r="R8" i="8"/>
  <c r="T8" i="8"/>
  <c r="V8" i="8"/>
  <c r="X8" i="8"/>
  <c r="Z8" i="8"/>
  <c r="AB8" i="8"/>
  <c r="AF8" i="8"/>
  <c r="AH8" i="8"/>
  <c r="AJ62" i="8"/>
  <c r="AL62" i="8"/>
  <c r="F59" i="8" l="1"/>
  <c r="V6" i="8"/>
  <c r="V54" i="8"/>
  <c r="AH4" i="11" l="1"/>
  <c r="AH5" i="11"/>
  <c r="AH7" i="11"/>
  <c r="AH11" i="11"/>
  <c r="AH8" i="11"/>
  <c r="AH6" i="11"/>
  <c r="AH10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9" i="11"/>
  <c r="AD4" i="11"/>
  <c r="AD5" i="11"/>
  <c r="AD7" i="11"/>
  <c r="AD11" i="11"/>
  <c r="AD8" i="11"/>
  <c r="AD6" i="11"/>
  <c r="AD9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10" i="11"/>
  <c r="Z4" i="11"/>
  <c r="Z5" i="11"/>
  <c r="Z7" i="11"/>
  <c r="Z11" i="11"/>
  <c r="Z8" i="11"/>
  <c r="Z6" i="11"/>
  <c r="Z9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10" i="11"/>
  <c r="V4" i="11"/>
  <c r="V5" i="11"/>
  <c r="V7" i="11"/>
  <c r="V11" i="11"/>
  <c r="V8" i="11"/>
  <c r="V6" i="11"/>
  <c r="V9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10" i="11"/>
  <c r="R4" i="11"/>
  <c r="R5" i="11"/>
  <c r="R7" i="11"/>
  <c r="R11" i="11"/>
  <c r="R8" i="11"/>
  <c r="R6" i="11"/>
  <c r="R9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10" i="11"/>
  <c r="N4" i="11"/>
  <c r="N5" i="11"/>
  <c r="N7" i="11"/>
  <c r="N11" i="11"/>
  <c r="N8" i="11"/>
  <c r="N6" i="11"/>
  <c r="N9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10" i="11"/>
  <c r="J4" i="11"/>
  <c r="J5" i="11"/>
  <c r="J7" i="11"/>
  <c r="J11" i="11"/>
  <c r="J8" i="11"/>
  <c r="J6" i="11"/>
  <c r="J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10" i="11"/>
  <c r="H4" i="11"/>
  <c r="H5" i="11"/>
  <c r="H7" i="11"/>
  <c r="H11" i="11"/>
  <c r="H8" i="11"/>
  <c r="H6" i="11"/>
  <c r="H9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10" i="11"/>
  <c r="AL15" i="12"/>
  <c r="AL5" i="12"/>
  <c r="AL7" i="12"/>
  <c r="AL10" i="12"/>
  <c r="AL14" i="12"/>
  <c r="AL13" i="12"/>
  <c r="AL11" i="12"/>
  <c r="AL8" i="12"/>
  <c r="AL9" i="12"/>
  <c r="AL4" i="12"/>
  <c r="AL12" i="12"/>
  <c r="AL16" i="12"/>
  <c r="AL17" i="12"/>
  <c r="AL18" i="12"/>
  <c r="AL19" i="12"/>
  <c r="AL20" i="12"/>
  <c r="AL21" i="12"/>
  <c r="AL22" i="12"/>
  <c r="AL23" i="12"/>
  <c r="AL24" i="12"/>
  <c r="AL25" i="12"/>
  <c r="AL26" i="12"/>
  <c r="AL27" i="12"/>
  <c r="AL28" i="12"/>
  <c r="AL29" i="12"/>
  <c r="AL30" i="12"/>
  <c r="AL31" i="12"/>
  <c r="AL32" i="12"/>
  <c r="AL33" i="12"/>
  <c r="AL34" i="12"/>
  <c r="AL35" i="12"/>
  <c r="AL36" i="12"/>
  <c r="AL37" i="12"/>
  <c r="AL38" i="12"/>
  <c r="AL39" i="12"/>
  <c r="AL40" i="12"/>
  <c r="AL41" i="12"/>
  <c r="AL42" i="12"/>
  <c r="AL43" i="12"/>
  <c r="AL44" i="12"/>
  <c r="AL45" i="12"/>
  <c r="AL46" i="12"/>
  <c r="AL47" i="12"/>
  <c r="AL6" i="12"/>
  <c r="AH15" i="12"/>
  <c r="AH5" i="12"/>
  <c r="AH10" i="12"/>
  <c r="AH8" i="12"/>
  <c r="AH14" i="12"/>
  <c r="AH13" i="12"/>
  <c r="AH11" i="12"/>
  <c r="AH7" i="12"/>
  <c r="AH9" i="12"/>
  <c r="AH4" i="12"/>
  <c r="AH12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6" i="12"/>
  <c r="AD15" i="12"/>
  <c r="AD5" i="12"/>
  <c r="AD10" i="12"/>
  <c r="AD8" i="12"/>
  <c r="AD14" i="12"/>
  <c r="AD13" i="12"/>
  <c r="AD11" i="12"/>
  <c r="AD7" i="12"/>
  <c r="AD9" i="12"/>
  <c r="AD4" i="12"/>
  <c r="AD12" i="12"/>
  <c r="AD16" i="12"/>
  <c r="AD17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D39" i="12"/>
  <c r="AD40" i="12"/>
  <c r="AD41" i="12"/>
  <c r="AD42" i="12"/>
  <c r="AD43" i="12"/>
  <c r="AD44" i="12"/>
  <c r="AD45" i="12"/>
  <c r="AD46" i="12"/>
  <c r="AD47" i="12"/>
  <c r="AD6" i="12"/>
  <c r="V15" i="12"/>
  <c r="V5" i="12"/>
  <c r="V10" i="12"/>
  <c r="V8" i="12"/>
  <c r="V14" i="12"/>
  <c r="V13" i="12"/>
  <c r="V11" i="12"/>
  <c r="V7" i="12"/>
  <c r="V9" i="12"/>
  <c r="V4" i="12"/>
  <c r="V12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6" i="12"/>
  <c r="R15" i="12"/>
  <c r="R5" i="12"/>
  <c r="R10" i="12"/>
  <c r="R8" i="12"/>
  <c r="R14" i="12"/>
  <c r="R13" i="12"/>
  <c r="R11" i="12"/>
  <c r="R7" i="12"/>
  <c r="R9" i="12"/>
  <c r="R4" i="12"/>
  <c r="R12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4" i="12"/>
  <c r="R45" i="12"/>
  <c r="R46" i="12"/>
  <c r="R47" i="12"/>
  <c r="R6" i="12"/>
  <c r="N15" i="12"/>
  <c r="N5" i="12"/>
  <c r="N10" i="12"/>
  <c r="N8" i="12"/>
  <c r="N14" i="12"/>
  <c r="N13" i="12"/>
  <c r="N11" i="12"/>
  <c r="N7" i="12"/>
  <c r="N9" i="12"/>
  <c r="N4" i="12"/>
  <c r="N12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6" i="12"/>
  <c r="J15" i="12"/>
  <c r="J5" i="12"/>
  <c r="J10" i="12"/>
  <c r="J8" i="12"/>
  <c r="J14" i="12"/>
  <c r="J13" i="12"/>
  <c r="J11" i="12"/>
  <c r="J7" i="12"/>
  <c r="J9" i="12"/>
  <c r="J4" i="12"/>
  <c r="J12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6" i="12"/>
  <c r="H15" i="12"/>
  <c r="H5" i="12"/>
  <c r="H10" i="12"/>
  <c r="H8" i="12"/>
  <c r="H14" i="12"/>
  <c r="H13" i="12"/>
  <c r="H11" i="12"/>
  <c r="H7" i="12"/>
  <c r="H9" i="12"/>
  <c r="H4" i="12"/>
  <c r="H12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6" i="12"/>
  <c r="AH10" i="8" l="1"/>
  <c r="AH26" i="8"/>
  <c r="AH58" i="8"/>
  <c r="AH47" i="8"/>
  <c r="AH20" i="8"/>
  <c r="AH7" i="8"/>
  <c r="AH39" i="8"/>
  <c r="AH52" i="8"/>
  <c r="AH44" i="8"/>
  <c r="AH48" i="8"/>
  <c r="AH14" i="8"/>
  <c r="AH30" i="8"/>
  <c r="AH29" i="8"/>
  <c r="AH56" i="8"/>
  <c r="AH23" i="8"/>
  <c r="AH41" i="8"/>
  <c r="AH38" i="8"/>
  <c r="AH40" i="8"/>
  <c r="AH45" i="8"/>
  <c r="AH54" i="8"/>
  <c r="AH17" i="8"/>
  <c r="AH37" i="8"/>
  <c r="AH60" i="8"/>
  <c r="AH43" i="8"/>
  <c r="AH22" i="8"/>
  <c r="AH21" i="8"/>
  <c r="AH15" i="8"/>
  <c r="AH11" i="8"/>
  <c r="AH31" i="8"/>
  <c r="AH13" i="8"/>
  <c r="AH18" i="8"/>
  <c r="AH12" i="8"/>
  <c r="AH34" i="8"/>
  <c r="AH35" i="8"/>
  <c r="AH24" i="8"/>
  <c r="AH46" i="8"/>
  <c r="AH53" i="8"/>
  <c r="AH25" i="8"/>
  <c r="AH55" i="8"/>
  <c r="AH32" i="8"/>
  <c r="AH6" i="8"/>
  <c r="AH5" i="8"/>
  <c r="V10" i="8"/>
  <c r="V26" i="8"/>
  <c r="V60" i="8"/>
  <c r="V47" i="8"/>
  <c r="V20" i="8"/>
  <c r="V7" i="8"/>
  <c r="V39" i="8"/>
  <c r="V53" i="8"/>
  <c r="V44" i="8"/>
  <c r="V50" i="8"/>
  <c r="V14" i="8"/>
  <c r="V30" i="8"/>
  <c r="V29" i="8"/>
  <c r="V57" i="8"/>
  <c r="V23" i="8"/>
  <c r="V48" i="8"/>
  <c r="V41" i="8"/>
  <c r="V40" i="8"/>
  <c r="V42" i="8"/>
  <c r="V55" i="8"/>
  <c r="V17" i="8"/>
  <c r="V45" i="8"/>
  <c r="V61" i="8"/>
  <c r="V43" i="8"/>
  <c r="V22" i="8"/>
  <c r="V21" i="8"/>
  <c r="V15" i="8"/>
  <c r="V11" i="8"/>
  <c r="V13" i="8"/>
  <c r="V18" i="8"/>
  <c r="V12" i="8"/>
  <c r="V34" i="8"/>
  <c r="V35" i="8"/>
  <c r="V24" i="8"/>
  <c r="V46" i="8"/>
  <c r="V31" i="8"/>
  <c r="V25" i="8"/>
  <c r="V56" i="8"/>
  <c r="V32" i="8"/>
  <c r="V5" i="8"/>
  <c r="R10" i="8"/>
  <c r="R26" i="8"/>
  <c r="R60" i="8"/>
  <c r="R47" i="8"/>
  <c r="R20" i="8"/>
  <c r="R7" i="8"/>
  <c r="R39" i="8"/>
  <c r="R53" i="8"/>
  <c r="R44" i="8"/>
  <c r="R50" i="8"/>
  <c r="R14" i="8"/>
  <c r="R30" i="8"/>
  <c r="R29" i="8"/>
  <c r="R57" i="8"/>
  <c r="R23" i="8"/>
  <c r="R48" i="8"/>
  <c r="R41" i="8"/>
  <c r="R40" i="8"/>
  <c r="R42" i="8"/>
  <c r="R55" i="8"/>
  <c r="R17" i="8"/>
  <c r="R45" i="8"/>
  <c r="R61" i="8"/>
  <c r="R43" i="8"/>
  <c r="R22" i="8"/>
  <c r="R21" i="8"/>
  <c r="R15" i="8"/>
  <c r="R11" i="8"/>
  <c r="R54" i="8"/>
  <c r="R13" i="8"/>
  <c r="R18" i="8"/>
  <c r="R12" i="8"/>
  <c r="R34" i="8"/>
  <c r="R35" i="8"/>
  <c r="R24" i="8"/>
  <c r="R46" i="8"/>
  <c r="R31" i="8"/>
  <c r="R25" i="8"/>
  <c r="R56" i="8"/>
  <c r="R32" i="8"/>
  <c r="R6" i="8"/>
  <c r="R5" i="8"/>
  <c r="N10" i="8"/>
  <c r="N26" i="8"/>
  <c r="N60" i="8"/>
  <c r="N47" i="8"/>
  <c r="N20" i="8"/>
  <c r="N7" i="8"/>
  <c r="N39" i="8"/>
  <c r="N53" i="8"/>
  <c r="N44" i="8"/>
  <c r="N50" i="8"/>
  <c r="N14" i="8"/>
  <c r="N30" i="8"/>
  <c r="N29" i="8"/>
  <c r="N57" i="8"/>
  <c r="N23" i="8"/>
  <c r="N48" i="8"/>
  <c r="N41" i="8"/>
  <c r="N40" i="8"/>
  <c r="N42" i="8"/>
  <c r="N55" i="8"/>
  <c r="N17" i="8"/>
  <c r="N45" i="8"/>
  <c r="N61" i="8"/>
  <c r="N22" i="8"/>
  <c r="N21" i="8"/>
  <c r="N15" i="8"/>
  <c r="N11" i="8"/>
  <c r="N54" i="8"/>
  <c r="N13" i="8"/>
  <c r="N18" i="8"/>
  <c r="N12" i="8"/>
  <c r="N35" i="8"/>
  <c r="N24" i="8"/>
  <c r="N46" i="8"/>
  <c r="N31" i="8"/>
  <c r="N25" i="8"/>
  <c r="N56" i="8"/>
  <c r="N32" i="8"/>
  <c r="N6" i="8"/>
  <c r="N5" i="8"/>
  <c r="J10" i="8"/>
  <c r="J26" i="8"/>
  <c r="J60" i="8"/>
  <c r="J47" i="8"/>
  <c r="J20" i="8"/>
  <c r="J7" i="8"/>
  <c r="J39" i="8"/>
  <c r="J53" i="8"/>
  <c r="J44" i="8"/>
  <c r="J50" i="8"/>
  <c r="J14" i="8"/>
  <c r="J30" i="8"/>
  <c r="J29" i="8"/>
  <c r="J57" i="8"/>
  <c r="J23" i="8"/>
  <c r="J48" i="8"/>
  <c r="J41" i="8"/>
  <c r="J40" i="8"/>
  <c r="J42" i="8"/>
  <c r="J55" i="8"/>
  <c r="J17" i="8"/>
  <c r="J45" i="8"/>
  <c r="J61" i="8"/>
  <c r="J22" i="8"/>
  <c r="J21" i="8"/>
  <c r="J15" i="8"/>
  <c r="J11" i="8"/>
  <c r="J54" i="8"/>
  <c r="J13" i="8"/>
  <c r="J18" i="8"/>
  <c r="J12" i="8"/>
  <c r="J34" i="8"/>
  <c r="J35" i="8"/>
  <c r="J24" i="8"/>
  <c r="J46" i="8"/>
  <c r="J31" i="8"/>
  <c r="J25" i="8"/>
  <c r="J56" i="8"/>
  <c r="J32" i="8"/>
  <c r="J6" i="8"/>
  <c r="J5" i="8"/>
  <c r="H10" i="8"/>
  <c r="H26" i="8"/>
  <c r="H60" i="8"/>
  <c r="H47" i="8"/>
  <c r="H20" i="8"/>
  <c r="H7" i="8"/>
  <c r="H39" i="8"/>
  <c r="H53" i="8"/>
  <c r="H44" i="8"/>
  <c r="H50" i="8"/>
  <c r="H14" i="8"/>
  <c r="H30" i="8"/>
  <c r="H29" i="8"/>
  <c r="H57" i="8"/>
  <c r="H23" i="8"/>
  <c r="H48" i="8"/>
  <c r="H41" i="8"/>
  <c r="H40" i="8"/>
  <c r="H42" i="8"/>
  <c r="H55" i="8"/>
  <c r="H17" i="8"/>
  <c r="H45" i="8"/>
  <c r="H61" i="8"/>
  <c r="H22" i="8"/>
  <c r="H21" i="8"/>
  <c r="H15" i="8"/>
  <c r="H11" i="8"/>
  <c r="H54" i="8"/>
  <c r="H13" i="8"/>
  <c r="H18" i="8"/>
  <c r="H12" i="8"/>
  <c r="H34" i="8"/>
  <c r="H35" i="8"/>
  <c r="H24" i="8"/>
  <c r="H46" i="8"/>
  <c r="H31" i="8"/>
  <c r="H25" i="8"/>
  <c r="H56" i="8"/>
  <c r="H32" i="8"/>
  <c r="H6" i="8"/>
  <c r="H5" i="8"/>
  <c r="N34" i="8"/>
  <c r="AJ47" i="12" l="1"/>
  <c r="AF47" i="12"/>
  <c r="AB47" i="12"/>
  <c r="Z47" i="12"/>
  <c r="X47" i="12"/>
  <c r="T47" i="12"/>
  <c r="P47" i="12"/>
  <c r="L47" i="12"/>
  <c r="E47" i="12"/>
  <c r="AJ46" i="12"/>
  <c r="AF46" i="12"/>
  <c r="AB46" i="12"/>
  <c r="Z46" i="12"/>
  <c r="X46" i="12"/>
  <c r="T46" i="12"/>
  <c r="P46" i="12"/>
  <c r="L46" i="12"/>
  <c r="E46" i="12"/>
  <c r="AJ45" i="12"/>
  <c r="AF45" i="12"/>
  <c r="AB45" i="12"/>
  <c r="Z45" i="12"/>
  <c r="X45" i="12"/>
  <c r="T45" i="12"/>
  <c r="P45" i="12"/>
  <c r="L45" i="12"/>
  <c r="E45" i="12"/>
  <c r="AJ44" i="12"/>
  <c r="AF44" i="12"/>
  <c r="AB44" i="12"/>
  <c r="Z44" i="12"/>
  <c r="X44" i="12"/>
  <c r="T44" i="12"/>
  <c r="P44" i="12"/>
  <c r="L44" i="12"/>
  <c r="E44" i="12"/>
  <c r="AJ43" i="12"/>
  <c r="AF43" i="12"/>
  <c r="AB43" i="12"/>
  <c r="Z43" i="12"/>
  <c r="X43" i="12"/>
  <c r="T43" i="12"/>
  <c r="P43" i="12"/>
  <c r="L43" i="12"/>
  <c r="E43" i="12"/>
  <c r="AJ42" i="12"/>
  <c r="AF42" i="12"/>
  <c r="AB42" i="12"/>
  <c r="Z42" i="12"/>
  <c r="X42" i="12"/>
  <c r="T42" i="12"/>
  <c r="P42" i="12"/>
  <c r="L42" i="12"/>
  <c r="E42" i="12"/>
  <c r="AJ41" i="12"/>
  <c r="AF41" i="12"/>
  <c r="AB41" i="12"/>
  <c r="Z41" i="12"/>
  <c r="X41" i="12"/>
  <c r="T41" i="12"/>
  <c r="P41" i="12"/>
  <c r="L41" i="12"/>
  <c r="E41" i="12"/>
  <c r="AJ40" i="12"/>
  <c r="AF40" i="12"/>
  <c r="AB40" i="12"/>
  <c r="Z40" i="12"/>
  <c r="X40" i="12"/>
  <c r="T40" i="12"/>
  <c r="P40" i="12"/>
  <c r="L40" i="12"/>
  <c r="E40" i="12"/>
  <c r="AJ39" i="12"/>
  <c r="AF39" i="12"/>
  <c r="AB39" i="12"/>
  <c r="Z39" i="12"/>
  <c r="X39" i="12"/>
  <c r="T39" i="12"/>
  <c r="P39" i="12"/>
  <c r="L39" i="12"/>
  <c r="E39" i="12"/>
  <c r="AJ38" i="12"/>
  <c r="AF38" i="12"/>
  <c r="AB38" i="12"/>
  <c r="Z38" i="12"/>
  <c r="X38" i="12"/>
  <c r="T38" i="12"/>
  <c r="P38" i="12"/>
  <c r="L38" i="12"/>
  <c r="E38" i="12"/>
  <c r="AJ37" i="12"/>
  <c r="AF37" i="12"/>
  <c r="AB37" i="12"/>
  <c r="Z37" i="12"/>
  <c r="X37" i="12"/>
  <c r="T37" i="12"/>
  <c r="P37" i="12"/>
  <c r="L37" i="12"/>
  <c r="E37" i="12"/>
  <c r="AJ36" i="12"/>
  <c r="AF36" i="12"/>
  <c r="AB36" i="12"/>
  <c r="Z36" i="12"/>
  <c r="X36" i="12"/>
  <c r="T36" i="12"/>
  <c r="P36" i="12"/>
  <c r="L36" i="12"/>
  <c r="E36" i="12"/>
  <c r="AJ35" i="12"/>
  <c r="AF35" i="12"/>
  <c r="AB35" i="12"/>
  <c r="Z35" i="12"/>
  <c r="X35" i="12"/>
  <c r="T35" i="12"/>
  <c r="P35" i="12"/>
  <c r="L35" i="12"/>
  <c r="E35" i="12"/>
  <c r="AJ34" i="12"/>
  <c r="AF34" i="12"/>
  <c r="AB34" i="12"/>
  <c r="Z34" i="12"/>
  <c r="X34" i="12"/>
  <c r="T34" i="12"/>
  <c r="P34" i="12"/>
  <c r="L34" i="12"/>
  <c r="E34" i="12"/>
  <c r="AR33" i="12"/>
  <c r="AP33" i="12"/>
  <c r="AN33" i="12"/>
  <c r="AJ33" i="12"/>
  <c r="AF33" i="12"/>
  <c r="AB33" i="12"/>
  <c r="Z33" i="12"/>
  <c r="X33" i="12"/>
  <c r="T33" i="12"/>
  <c r="P33" i="12"/>
  <c r="L33" i="12"/>
  <c r="E33" i="12"/>
  <c r="D33" i="12"/>
  <c r="C33" i="12"/>
  <c r="AR32" i="12"/>
  <c r="AP32" i="12"/>
  <c r="AN32" i="12"/>
  <c r="AJ32" i="12"/>
  <c r="AF32" i="12"/>
  <c r="AB32" i="12"/>
  <c r="Z32" i="12"/>
  <c r="X32" i="12"/>
  <c r="T32" i="12"/>
  <c r="P32" i="12"/>
  <c r="L32" i="12"/>
  <c r="E32" i="12"/>
  <c r="D32" i="12"/>
  <c r="C32" i="12"/>
  <c r="AR31" i="12"/>
  <c r="AP31" i="12"/>
  <c r="AN31" i="12"/>
  <c r="AJ31" i="12"/>
  <c r="AF31" i="12"/>
  <c r="AB31" i="12"/>
  <c r="Z31" i="12"/>
  <c r="X31" i="12"/>
  <c r="T31" i="12"/>
  <c r="P31" i="12"/>
  <c r="L31" i="12"/>
  <c r="E31" i="12"/>
  <c r="D31" i="12"/>
  <c r="C31" i="12"/>
  <c r="AR30" i="12"/>
  <c r="AP30" i="12"/>
  <c r="AN30" i="12"/>
  <c r="AJ30" i="12"/>
  <c r="AF30" i="12"/>
  <c r="AB30" i="12"/>
  <c r="Z30" i="12"/>
  <c r="X30" i="12"/>
  <c r="T30" i="12"/>
  <c r="P30" i="12"/>
  <c r="L30" i="12"/>
  <c r="E30" i="12"/>
  <c r="D30" i="12"/>
  <c r="C30" i="12"/>
  <c r="AR29" i="12"/>
  <c r="AP29" i="12"/>
  <c r="AN29" i="12"/>
  <c r="AJ29" i="12"/>
  <c r="AF29" i="12"/>
  <c r="AB29" i="12"/>
  <c r="Z29" i="12"/>
  <c r="X29" i="12"/>
  <c r="T29" i="12"/>
  <c r="P29" i="12"/>
  <c r="L29" i="12"/>
  <c r="E29" i="12"/>
  <c r="D29" i="12"/>
  <c r="C29" i="12"/>
  <c r="AR28" i="12"/>
  <c r="AP28" i="12"/>
  <c r="AN28" i="12"/>
  <c r="AJ28" i="12"/>
  <c r="AF28" i="12"/>
  <c r="AB28" i="12"/>
  <c r="Z28" i="12"/>
  <c r="X28" i="12"/>
  <c r="T28" i="12"/>
  <c r="P28" i="12"/>
  <c r="L28" i="12"/>
  <c r="E28" i="12"/>
  <c r="D28" i="12"/>
  <c r="C28" i="12"/>
  <c r="AR27" i="12"/>
  <c r="AP27" i="12"/>
  <c r="AN27" i="12"/>
  <c r="AJ27" i="12"/>
  <c r="AF27" i="12"/>
  <c r="AB27" i="12"/>
  <c r="Z27" i="12"/>
  <c r="X27" i="12"/>
  <c r="T27" i="12"/>
  <c r="P27" i="12"/>
  <c r="L27" i="12"/>
  <c r="E27" i="12"/>
  <c r="D27" i="12"/>
  <c r="C27" i="12"/>
  <c r="AR26" i="12"/>
  <c r="AP26" i="12"/>
  <c r="AN26" i="12"/>
  <c r="AJ26" i="12"/>
  <c r="AF26" i="12"/>
  <c r="AB26" i="12"/>
  <c r="Z26" i="12"/>
  <c r="X26" i="12"/>
  <c r="T26" i="12"/>
  <c r="P26" i="12"/>
  <c r="L26" i="12"/>
  <c r="E26" i="12"/>
  <c r="D26" i="12"/>
  <c r="C26" i="12"/>
  <c r="AR25" i="12"/>
  <c r="AP25" i="12"/>
  <c r="AN25" i="12"/>
  <c r="AJ25" i="12"/>
  <c r="AF25" i="12"/>
  <c r="AB25" i="12"/>
  <c r="Z25" i="12"/>
  <c r="X25" i="12"/>
  <c r="T25" i="12"/>
  <c r="P25" i="12"/>
  <c r="L25" i="12"/>
  <c r="E25" i="12"/>
  <c r="D25" i="12"/>
  <c r="C25" i="12"/>
  <c r="AR24" i="12"/>
  <c r="AP24" i="12"/>
  <c r="AN24" i="12"/>
  <c r="AJ24" i="12"/>
  <c r="AF24" i="12"/>
  <c r="AB24" i="12"/>
  <c r="Z24" i="12"/>
  <c r="X24" i="12"/>
  <c r="T24" i="12"/>
  <c r="P24" i="12"/>
  <c r="L24" i="12"/>
  <c r="E24" i="12"/>
  <c r="D24" i="12"/>
  <c r="C24" i="12"/>
  <c r="AR23" i="12"/>
  <c r="AP23" i="12"/>
  <c r="AN23" i="12"/>
  <c r="AJ23" i="12"/>
  <c r="AF23" i="12"/>
  <c r="AB23" i="12"/>
  <c r="Z23" i="12"/>
  <c r="X23" i="12"/>
  <c r="T23" i="12"/>
  <c r="P23" i="12"/>
  <c r="L23" i="12"/>
  <c r="E23" i="12"/>
  <c r="D23" i="12"/>
  <c r="C23" i="12"/>
  <c r="AR22" i="12"/>
  <c r="AP22" i="12"/>
  <c r="AN22" i="12"/>
  <c r="AJ22" i="12"/>
  <c r="AF22" i="12"/>
  <c r="AB22" i="12"/>
  <c r="Z22" i="12"/>
  <c r="X22" i="12"/>
  <c r="T22" i="12"/>
  <c r="P22" i="12"/>
  <c r="L22" i="12"/>
  <c r="E22" i="12"/>
  <c r="D22" i="12"/>
  <c r="C22" i="12"/>
  <c r="AR21" i="12"/>
  <c r="AP21" i="12"/>
  <c r="AN21" i="12"/>
  <c r="AJ21" i="12"/>
  <c r="AF21" i="12"/>
  <c r="AB21" i="12"/>
  <c r="Z21" i="12"/>
  <c r="X21" i="12"/>
  <c r="T21" i="12"/>
  <c r="P21" i="12"/>
  <c r="L21" i="12"/>
  <c r="E21" i="12"/>
  <c r="D21" i="12"/>
  <c r="C21" i="12"/>
  <c r="AR20" i="12"/>
  <c r="AP20" i="12"/>
  <c r="AN20" i="12"/>
  <c r="AJ20" i="12"/>
  <c r="AF20" i="12"/>
  <c r="AB20" i="12"/>
  <c r="Z20" i="12"/>
  <c r="X20" i="12"/>
  <c r="T20" i="12"/>
  <c r="P20" i="12"/>
  <c r="L20" i="12"/>
  <c r="E20" i="12"/>
  <c r="D20" i="12"/>
  <c r="C20" i="12"/>
  <c r="AR19" i="12"/>
  <c r="AP19" i="12"/>
  <c r="AN19" i="12"/>
  <c r="AJ19" i="12"/>
  <c r="AF19" i="12"/>
  <c r="AB19" i="12"/>
  <c r="Z19" i="12"/>
  <c r="X19" i="12"/>
  <c r="T19" i="12"/>
  <c r="P19" i="12"/>
  <c r="L19" i="12"/>
  <c r="D19" i="12"/>
  <c r="C19" i="12"/>
  <c r="AR18" i="12"/>
  <c r="AP18" i="12"/>
  <c r="AN18" i="12"/>
  <c r="AJ18" i="12"/>
  <c r="AF18" i="12"/>
  <c r="AB18" i="12"/>
  <c r="Z18" i="12"/>
  <c r="X18" i="12"/>
  <c r="T18" i="12"/>
  <c r="P18" i="12"/>
  <c r="L18" i="12"/>
  <c r="D18" i="12"/>
  <c r="C18" i="12"/>
  <c r="AR17" i="12"/>
  <c r="AP17" i="12"/>
  <c r="AN17" i="12"/>
  <c r="AJ17" i="12"/>
  <c r="AF17" i="12"/>
  <c r="AB17" i="12"/>
  <c r="Z17" i="12"/>
  <c r="X17" i="12"/>
  <c r="T17" i="12"/>
  <c r="P17" i="12"/>
  <c r="L17" i="12"/>
  <c r="D17" i="12"/>
  <c r="C17" i="12"/>
  <c r="AR16" i="12"/>
  <c r="AP16" i="12"/>
  <c r="AN16" i="12"/>
  <c r="AJ16" i="12"/>
  <c r="AF16" i="12"/>
  <c r="AB16" i="12"/>
  <c r="Z16" i="12"/>
  <c r="X16" i="12"/>
  <c r="T16" i="12"/>
  <c r="P16" i="12"/>
  <c r="L16" i="12"/>
  <c r="D16" i="12"/>
  <c r="C16" i="12"/>
  <c r="AR15" i="12"/>
  <c r="AP15" i="12"/>
  <c r="AN15" i="12"/>
  <c r="AJ12" i="12"/>
  <c r="AF12" i="12"/>
  <c r="AB12" i="12"/>
  <c r="Z12" i="12"/>
  <c r="X12" i="12"/>
  <c r="T12" i="12"/>
  <c r="P12" i="12"/>
  <c r="L12" i="12"/>
  <c r="D15" i="12"/>
  <c r="C15" i="12"/>
  <c r="AR14" i="12"/>
  <c r="AP14" i="12"/>
  <c r="AN14" i="12"/>
  <c r="AJ4" i="12"/>
  <c r="AF4" i="12"/>
  <c r="AB4" i="12"/>
  <c r="Z4" i="12"/>
  <c r="X4" i="12"/>
  <c r="T4" i="12"/>
  <c r="P4" i="12"/>
  <c r="L4" i="12"/>
  <c r="D14" i="12"/>
  <c r="C14" i="12"/>
  <c r="AR13" i="12"/>
  <c r="AP13" i="12"/>
  <c r="AN13" i="12"/>
  <c r="AJ9" i="12"/>
  <c r="AF9" i="12"/>
  <c r="AB9" i="12"/>
  <c r="Z9" i="12"/>
  <c r="X9" i="12"/>
  <c r="T9" i="12"/>
  <c r="P9" i="12"/>
  <c r="L9" i="12"/>
  <c r="D13" i="12"/>
  <c r="C13" i="12"/>
  <c r="AR12" i="12"/>
  <c r="AP12" i="12"/>
  <c r="AN12" i="12"/>
  <c r="AJ8" i="12"/>
  <c r="AF7" i="12"/>
  <c r="AB7" i="12"/>
  <c r="Z7" i="12"/>
  <c r="X7" i="12"/>
  <c r="T7" i="12"/>
  <c r="P7" i="12"/>
  <c r="L7" i="12"/>
  <c r="D12" i="12"/>
  <c r="C12" i="12"/>
  <c r="AR11" i="12"/>
  <c r="AP11" i="12"/>
  <c r="AN11" i="12"/>
  <c r="AJ11" i="12"/>
  <c r="AF11" i="12"/>
  <c r="AB11" i="12"/>
  <c r="Z11" i="12"/>
  <c r="X11" i="12"/>
  <c r="T11" i="12"/>
  <c r="P11" i="12"/>
  <c r="L11" i="12"/>
  <c r="D11" i="12"/>
  <c r="C11" i="12"/>
  <c r="AR10" i="12"/>
  <c r="AP10" i="12"/>
  <c r="AN10" i="12"/>
  <c r="AJ13" i="12"/>
  <c r="AF13" i="12"/>
  <c r="AB13" i="12"/>
  <c r="Z13" i="12"/>
  <c r="X13" i="12"/>
  <c r="T13" i="12"/>
  <c r="P13" i="12"/>
  <c r="L13" i="12"/>
  <c r="D10" i="12"/>
  <c r="C10" i="12"/>
  <c r="AR9" i="12"/>
  <c r="AP9" i="12"/>
  <c r="AN9" i="12"/>
  <c r="AJ14" i="12"/>
  <c r="AF14" i="12"/>
  <c r="AB14" i="12"/>
  <c r="Z14" i="12"/>
  <c r="X14" i="12"/>
  <c r="T14" i="12"/>
  <c r="P14" i="12"/>
  <c r="L14" i="12"/>
  <c r="D9" i="12"/>
  <c r="C9" i="12"/>
  <c r="AR8" i="12"/>
  <c r="AP8" i="12"/>
  <c r="AN8" i="12"/>
  <c r="AJ5" i="12"/>
  <c r="AF5" i="12"/>
  <c r="AB5" i="12"/>
  <c r="Z5" i="12"/>
  <c r="X5" i="12"/>
  <c r="T5" i="12"/>
  <c r="P5" i="12"/>
  <c r="L5" i="12"/>
  <c r="D8" i="12"/>
  <c r="C8" i="12"/>
  <c r="AR7" i="12"/>
  <c r="AP7" i="12"/>
  <c r="AN7" i="12"/>
  <c r="AJ7" i="12"/>
  <c r="AF10" i="12"/>
  <c r="AB10" i="12"/>
  <c r="Z10" i="12"/>
  <c r="X10" i="12"/>
  <c r="T10" i="12"/>
  <c r="P10" i="12"/>
  <c r="L10" i="12"/>
  <c r="D7" i="12"/>
  <c r="C7" i="12"/>
  <c r="AR6" i="12"/>
  <c r="AP6" i="12"/>
  <c r="AN6" i="12"/>
  <c r="AJ15" i="12"/>
  <c r="AF15" i="12"/>
  <c r="AB15" i="12"/>
  <c r="Z15" i="12"/>
  <c r="X15" i="12"/>
  <c r="T15" i="12"/>
  <c r="P15" i="12"/>
  <c r="L15" i="12"/>
  <c r="D6" i="12"/>
  <c r="C6" i="12"/>
  <c r="AR5" i="12"/>
  <c r="AP5" i="12"/>
  <c r="AN5" i="12"/>
  <c r="AJ10" i="12"/>
  <c r="AF8" i="12"/>
  <c r="AB8" i="12"/>
  <c r="Z8" i="12"/>
  <c r="X8" i="12"/>
  <c r="T8" i="12"/>
  <c r="P8" i="12"/>
  <c r="L8" i="12"/>
  <c r="D5" i="12"/>
  <c r="C5" i="12"/>
  <c r="AR4" i="12"/>
  <c r="AP4" i="12"/>
  <c r="AN4" i="12"/>
  <c r="AJ6" i="12"/>
  <c r="AF6" i="12"/>
  <c r="AB6" i="12"/>
  <c r="Z6" i="12"/>
  <c r="X6" i="12"/>
  <c r="T6" i="12"/>
  <c r="P6" i="12"/>
  <c r="L6" i="12"/>
  <c r="D4" i="12"/>
  <c r="C4" i="12"/>
  <c r="F40" i="12" l="1"/>
  <c r="F10" i="12"/>
  <c r="F32" i="12"/>
  <c r="F36" i="12"/>
  <c r="F39" i="12"/>
  <c r="F24" i="12"/>
  <c r="F27" i="12"/>
  <c r="F31" i="12"/>
  <c r="F9" i="12"/>
  <c r="F45" i="12"/>
  <c r="F47" i="12"/>
  <c r="F13" i="12"/>
  <c r="F16" i="12"/>
  <c r="F18" i="12"/>
  <c r="F34" i="12"/>
  <c r="F37" i="12"/>
  <c r="F12" i="12"/>
  <c r="F26" i="12"/>
  <c r="F35" i="12"/>
  <c r="F42" i="12"/>
  <c r="F25" i="12"/>
  <c r="F29" i="12"/>
  <c r="F44" i="12"/>
  <c r="F17" i="12"/>
  <c r="F21" i="12"/>
  <c r="F30" i="12"/>
  <c r="F33" i="12"/>
  <c r="F43" i="12"/>
  <c r="F7" i="12"/>
  <c r="F4" i="12"/>
  <c r="F20" i="12"/>
  <c r="F22" i="12"/>
  <c r="F38" i="12"/>
  <c r="F19" i="12"/>
  <c r="F23" i="12"/>
  <c r="F28" i="12"/>
  <c r="F41" i="12"/>
  <c r="F46" i="12"/>
  <c r="F11" i="12"/>
  <c r="F14" i="12"/>
  <c r="F6" i="12"/>
  <c r="F5" i="12"/>
  <c r="F15" i="12"/>
  <c r="F8" i="12"/>
  <c r="AL47" i="11"/>
  <c r="AJ47" i="11"/>
  <c r="AF47" i="11"/>
  <c r="AB47" i="11"/>
  <c r="X47" i="11"/>
  <c r="T47" i="11"/>
  <c r="P47" i="11"/>
  <c r="L47" i="11"/>
  <c r="E47" i="11"/>
  <c r="AL46" i="11"/>
  <c r="AJ46" i="11"/>
  <c r="AF46" i="11"/>
  <c r="AB46" i="11"/>
  <c r="X46" i="11"/>
  <c r="T46" i="11"/>
  <c r="P46" i="11"/>
  <c r="L46" i="11"/>
  <c r="E46" i="11"/>
  <c r="AL45" i="11"/>
  <c r="AJ45" i="11"/>
  <c r="AF45" i="11"/>
  <c r="AB45" i="11"/>
  <c r="X45" i="11"/>
  <c r="T45" i="11"/>
  <c r="P45" i="11"/>
  <c r="L45" i="11"/>
  <c r="E45" i="11"/>
  <c r="AL44" i="11"/>
  <c r="AJ44" i="11"/>
  <c r="AF44" i="11"/>
  <c r="AB44" i="11"/>
  <c r="X44" i="11"/>
  <c r="T44" i="11"/>
  <c r="P44" i="11"/>
  <c r="L44" i="11"/>
  <c r="E44" i="11"/>
  <c r="AL43" i="11"/>
  <c r="AJ43" i="11"/>
  <c r="AF43" i="11"/>
  <c r="AB43" i="11"/>
  <c r="X43" i="11"/>
  <c r="T43" i="11"/>
  <c r="P43" i="11"/>
  <c r="L43" i="11"/>
  <c r="E43" i="11"/>
  <c r="AL42" i="11"/>
  <c r="AJ42" i="11"/>
  <c r="AF42" i="11"/>
  <c r="AB42" i="11"/>
  <c r="X42" i="11"/>
  <c r="T42" i="11"/>
  <c r="P42" i="11"/>
  <c r="L42" i="11"/>
  <c r="E42" i="11"/>
  <c r="AL41" i="11"/>
  <c r="AJ41" i="11"/>
  <c r="AF41" i="11"/>
  <c r="AB41" i="11"/>
  <c r="X41" i="11"/>
  <c r="T41" i="11"/>
  <c r="P41" i="11"/>
  <c r="L41" i="11"/>
  <c r="E41" i="11"/>
  <c r="AL40" i="11"/>
  <c r="AJ40" i="11"/>
  <c r="AF40" i="11"/>
  <c r="AB40" i="11"/>
  <c r="X40" i="11"/>
  <c r="T40" i="11"/>
  <c r="P40" i="11"/>
  <c r="L40" i="11"/>
  <c r="E40" i="11"/>
  <c r="AL39" i="11"/>
  <c r="AJ39" i="11"/>
  <c r="AF39" i="11"/>
  <c r="AB39" i="11"/>
  <c r="X39" i="11"/>
  <c r="T39" i="11"/>
  <c r="P39" i="11"/>
  <c r="L39" i="11"/>
  <c r="E39" i="11"/>
  <c r="AL38" i="11"/>
  <c r="AJ38" i="11"/>
  <c r="AF38" i="11"/>
  <c r="AB38" i="11"/>
  <c r="X38" i="11"/>
  <c r="T38" i="11"/>
  <c r="P38" i="11"/>
  <c r="L38" i="11"/>
  <c r="E38" i="11"/>
  <c r="AL37" i="11"/>
  <c r="AJ37" i="11"/>
  <c r="AF37" i="11"/>
  <c r="AB37" i="11"/>
  <c r="X37" i="11"/>
  <c r="T37" i="11"/>
  <c r="P37" i="11"/>
  <c r="L37" i="11"/>
  <c r="E37" i="11"/>
  <c r="AL36" i="11"/>
  <c r="AJ36" i="11"/>
  <c r="AF36" i="11"/>
  <c r="AB36" i="11"/>
  <c r="X36" i="11"/>
  <c r="T36" i="11"/>
  <c r="P36" i="11"/>
  <c r="L36" i="11"/>
  <c r="E36" i="11"/>
  <c r="AL35" i="11"/>
  <c r="AJ35" i="11"/>
  <c r="AF35" i="11"/>
  <c r="AB35" i="11"/>
  <c r="X35" i="11"/>
  <c r="T35" i="11"/>
  <c r="P35" i="11"/>
  <c r="L35" i="11"/>
  <c r="E35" i="11"/>
  <c r="AL34" i="11"/>
  <c r="AJ34" i="11"/>
  <c r="AF34" i="11"/>
  <c r="AB34" i="11"/>
  <c r="X34" i="11"/>
  <c r="T34" i="11"/>
  <c r="P34" i="11"/>
  <c r="L34" i="11"/>
  <c r="E34" i="11"/>
  <c r="AR33" i="11"/>
  <c r="AP33" i="11"/>
  <c r="AN33" i="11"/>
  <c r="AL33" i="11"/>
  <c r="AJ33" i="11"/>
  <c r="AF33" i="11"/>
  <c r="AB33" i="11"/>
  <c r="X33" i="11"/>
  <c r="T33" i="11"/>
  <c r="P33" i="11"/>
  <c r="L33" i="11"/>
  <c r="E33" i="11"/>
  <c r="D33" i="11"/>
  <c r="C33" i="11"/>
  <c r="AR32" i="11"/>
  <c r="AP32" i="11"/>
  <c r="AN32" i="11"/>
  <c r="AL32" i="11"/>
  <c r="AJ32" i="11"/>
  <c r="AF32" i="11"/>
  <c r="AB32" i="11"/>
  <c r="X32" i="11"/>
  <c r="T32" i="11"/>
  <c r="P32" i="11"/>
  <c r="L32" i="11"/>
  <c r="E32" i="11"/>
  <c r="D32" i="11"/>
  <c r="C32" i="11"/>
  <c r="AR31" i="11"/>
  <c r="AP31" i="11"/>
  <c r="AN31" i="11"/>
  <c r="AL31" i="11"/>
  <c r="AJ31" i="11"/>
  <c r="AF31" i="11"/>
  <c r="AB31" i="11"/>
  <c r="X31" i="11"/>
  <c r="T31" i="11"/>
  <c r="P31" i="11"/>
  <c r="L31" i="11"/>
  <c r="E31" i="11"/>
  <c r="D31" i="11"/>
  <c r="C31" i="11"/>
  <c r="AR30" i="11"/>
  <c r="AP30" i="11"/>
  <c r="AN30" i="11"/>
  <c r="AL30" i="11"/>
  <c r="AJ30" i="11"/>
  <c r="AF30" i="11"/>
  <c r="AB30" i="11"/>
  <c r="X30" i="11"/>
  <c r="T30" i="11"/>
  <c r="P30" i="11"/>
  <c r="L30" i="11"/>
  <c r="E30" i="11"/>
  <c r="D30" i="11"/>
  <c r="C30" i="11"/>
  <c r="AR29" i="11"/>
  <c r="AP29" i="11"/>
  <c r="AN29" i="11"/>
  <c r="AL29" i="11"/>
  <c r="AJ29" i="11"/>
  <c r="AF29" i="11"/>
  <c r="AB29" i="11"/>
  <c r="X29" i="11"/>
  <c r="T29" i="11"/>
  <c r="P29" i="11"/>
  <c r="L29" i="11"/>
  <c r="E29" i="11"/>
  <c r="D29" i="11"/>
  <c r="C29" i="11"/>
  <c r="AR28" i="11"/>
  <c r="AP28" i="11"/>
  <c r="AN28" i="11"/>
  <c r="AL28" i="11"/>
  <c r="AJ28" i="11"/>
  <c r="AF28" i="11"/>
  <c r="AB28" i="11"/>
  <c r="X28" i="11"/>
  <c r="T28" i="11"/>
  <c r="P28" i="11"/>
  <c r="L28" i="11"/>
  <c r="E28" i="11"/>
  <c r="D28" i="11"/>
  <c r="C28" i="11"/>
  <c r="AR27" i="11"/>
  <c r="AP27" i="11"/>
  <c r="AN27" i="11"/>
  <c r="AL27" i="11"/>
  <c r="AJ27" i="11"/>
  <c r="AF27" i="11"/>
  <c r="AB27" i="11"/>
  <c r="X27" i="11"/>
  <c r="T27" i="11"/>
  <c r="P27" i="11"/>
  <c r="L27" i="11"/>
  <c r="E27" i="11"/>
  <c r="D27" i="11"/>
  <c r="C27" i="11"/>
  <c r="AR26" i="11"/>
  <c r="AP26" i="11"/>
  <c r="AN26" i="11"/>
  <c r="AL26" i="11"/>
  <c r="AJ26" i="11"/>
  <c r="AF26" i="11"/>
  <c r="AB26" i="11"/>
  <c r="X26" i="11"/>
  <c r="T26" i="11"/>
  <c r="P26" i="11"/>
  <c r="L26" i="11"/>
  <c r="E26" i="11"/>
  <c r="D26" i="11"/>
  <c r="C26" i="11"/>
  <c r="AR25" i="11"/>
  <c r="AP25" i="11"/>
  <c r="AN25" i="11"/>
  <c r="AL25" i="11"/>
  <c r="AJ25" i="11"/>
  <c r="AF25" i="11"/>
  <c r="AB25" i="11"/>
  <c r="X25" i="11"/>
  <c r="T25" i="11"/>
  <c r="P25" i="11"/>
  <c r="L25" i="11"/>
  <c r="E25" i="11"/>
  <c r="D25" i="11"/>
  <c r="C25" i="11"/>
  <c r="AR24" i="11"/>
  <c r="AP24" i="11"/>
  <c r="AN24" i="11"/>
  <c r="AL24" i="11"/>
  <c r="AJ24" i="11"/>
  <c r="AF24" i="11"/>
  <c r="AB24" i="11"/>
  <c r="X24" i="11"/>
  <c r="T24" i="11"/>
  <c r="P24" i="11"/>
  <c r="L24" i="11"/>
  <c r="E24" i="11"/>
  <c r="D24" i="11"/>
  <c r="C24" i="11"/>
  <c r="AR23" i="11"/>
  <c r="AP23" i="11"/>
  <c r="AN23" i="11"/>
  <c r="AL23" i="11"/>
  <c r="AJ23" i="11"/>
  <c r="AF23" i="11"/>
  <c r="AB23" i="11"/>
  <c r="X23" i="11"/>
  <c r="T23" i="11"/>
  <c r="P23" i="11"/>
  <c r="L23" i="11"/>
  <c r="E23" i="11"/>
  <c r="D23" i="11"/>
  <c r="C23" i="11"/>
  <c r="AR22" i="11"/>
  <c r="AP22" i="11"/>
  <c r="AN22" i="11"/>
  <c r="AL22" i="11"/>
  <c r="AJ22" i="11"/>
  <c r="AF22" i="11"/>
  <c r="AB22" i="11"/>
  <c r="X22" i="11"/>
  <c r="T22" i="11"/>
  <c r="P22" i="11"/>
  <c r="L22" i="11"/>
  <c r="E22" i="11"/>
  <c r="D22" i="11"/>
  <c r="C22" i="11"/>
  <c r="AR21" i="11"/>
  <c r="AP21" i="11"/>
  <c r="AN21" i="11"/>
  <c r="AL21" i="11"/>
  <c r="AJ21" i="11"/>
  <c r="AF21" i="11"/>
  <c r="AB21" i="11"/>
  <c r="X21" i="11"/>
  <c r="T21" i="11"/>
  <c r="P21" i="11"/>
  <c r="L21" i="11"/>
  <c r="E21" i="11"/>
  <c r="D21" i="11"/>
  <c r="C21" i="11"/>
  <c r="AR20" i="11"/>
  <c r="AP20" i="11"/>
  <c r="AN20" i="11"/>
  <c r="AL20" i="11"/>
  <c r="AJ20" i="11"/>
  <c r="AF20" i="11"/>
  <c r="AB20" i="11"/>
  <c r="X20" i="11"/>
  <c r="T20" i="11"/>
  <c r="P20" i="11"/>
  <c r="L20" i="11"/>
  <c r="E20" i="11"/>
  <c r="D20" i="11"/>
  <c r="C20" i="11"/>
  <c r="AR19" i="11"/>
  <c r="AP19" i="11"/>
  <c r="AN19" i="11"/>
  <c r="AL19" i="11"/>
  <c r="AJ19" i="11"/>
  <c r="AF19" i="11"/>
  <c r="AB19" i="11"/>
  <c r="X19" i="11"/>
  <c r="T19" i="11"/>
  <c r="P19" i="11"/>
  <c r="L19" i="11"/>
  <c r="D19" i="11"/>
  <c r="C19" i="11"/>
  <c r="AR18" i="11"/>
  <c r="AP18" i="11"/>
  <c r="AN18" i="11"/>
  <c r="AL18" i="11"/>
  <c r="AJ18" i="11"/>
  <c r="AF18" i="11"/>
  <c r="AB18" i="11"/>
  <c r="X18" i="11"/>
  <c r="T18" i="11"/>
  <c r="P18" i="11"/>
  <c r="L18" i="11"/>
  <c r="D18" i="11"/>
  <c r="C18" i="11"/>
  <c r="AR17" i="11"/>
  <c r="AP17" i="11"/>
  <c r="AN17" i="11"/>
  <c r="AL17" i="11"/>
  <c r="AJ17" i="11"/>
  <c r="AF17" i="11"/>
  <c r="AB17" i="11"/>
  <c r="X17" i="11"/>
  <c r="T17" i="11"/>
  <c r="P17" i="11"/>
  <c r="L17" i="11"/>
  <c r="D17" i="11"/>
  <c r="C17" i="11"/>
  <c r="AR16" i="11"/>
  <c r="AP16" i="11"/>
  <c r="AN16" i="11"/>
  <c r="AL16" i="11"/>
  <c r="AJ16" i="11"/>
  <c r="AF16" i="11"/>
  <c r="AB16" i="11"/>
  <c r="X16" i="11"/>
  <c r="T16" i="11"/>
  <c r="P16" i="11"/>
  <c r="L16" i="11"/>
  <c r="D16" i="11"/>
  <c r="C16" i="11"/>
  <c r="AR15" i="11"/>
  <c r="AP15" i="11"/>
  <c r="AN15" i="11"/>
  <c r="AL15" i="11"/>
  <c r="AJ15" i="11"/>
  <c r="AF15" i="11"/>
  <c r="AB15" i="11"/>
  <c r="X15" i="11"/>
  <c r="T15" i="11"/>
  <c r="P15" i="11"/>
  <c r="L15" i="11"/>
  <c r="D15" i="11"/>
  <c r="C15" i="11"/>
  <c r="AR14" i="11"/>
  <c r="AP14" i="11"/>
  <c r="AN14" i="11"/>
  <c r="AL14" i="11"/>
  <c r="AJ14" i="11"/>
  <c r="AF14" i="11"/>
  <c r="AB14" i="11"/>
  <c r="X14" i="11"/>
  <c r="T14" i="11"/>
  <c r="P14" i="11"/>
  <c r="L14" i="11"/>
  <c r="D14" i="11"/>
  <c r="C14" i="11"/>
  <c r="AR13" i="11"/>
  <c r="AP13" i="11"/>
  <c r="AN13" i="11"/>
  <c r="AL13" i="11"/>
  <c r="AJ13" i="11"/>
  <c r="AF13" i="11"/>
  <c r="AB13" i="11"/>
  <c r="X13" i="11"/>
  <c r="T13" i="11"/>
  <c r="P13" i="11"/>
  <c r="L13" i="11"/>
  <c r="D13" i="11"/>
  <c r="C13" i="11"/>
  <c r="AR12" i="11"/>
  <c r="AP12" i="11"/>
  <c r="AN12" i="11"/>
  <c r="AL12" i="11"/>
  <c r="AJ12" i="11"/>
  <c r="AF12" i="11"/>
  <c r="AB12" i="11"/>
  <c r="X12" i="11"/>
  <c r="T12" i="11"/>
  <c r="P12" i="11"/>
  <c r="L12" i="11"/>
  <c r="D12" i="11"/>
  <c r="C12" i="11"/>
  <c r="AR11" i="11"/>
  <c r="AP11" i="11"/>
  <c r="AN11" i="11"/>
  <c r="AL11" i="11"/>
  <c r="AJ11" i="11"/>
  <c r="AF9" i="11"/>
  <c r="AB9" i="11"/>
  <c r="X9" i="11"/>
  <c r="T9" i="11"/>
  <c r="P9" i="11"/>
  <c r="L9" i="11"/>
  <c r="D11" i="11"/>
  <c r="C11" i="11"/>
  <c r="AR10" i="11"/>
  <c r="AP10" i="11"/>
  <c r="AN10" i="11"/>
  <c r="AL10" i="11"/>
  <c r="AJ10" i="11"/>
  <c r="AF6" i="11"/>
  <c r="AB6" i="11"/>
  <c r="X6" i="11"/>
  <c r="T6" i="11"/>
  <c r="P6" i="11"/>
  <c r="L6" i="11"/>
  <c r="D10" i="11"/>
  <c r="C10" i="11"/>
  <c r="AR9" i="11"/>
  <c r="AP9" i="11"/>
  <c r="AN9" i="11"/>
  <c r="AL7" i="11"/>
  <c r="AJ7" i="11"/>
  <c r="AF8" i="11"/>
  <c r="AB8" i="11"/>
  <c r="X8" i="11"/>
  <c r="T8" i="11"/>
  <c r="P8" i="11"/>
  <c r="L8" i="11"/>
  <c r="D9" i="11"/>
  <c r="C9" i="11"/>
  <c r="AR8" i="11"/>
  <c r="AP8" i="11"/>
  <c r="AN8" i="11"/>
  <c r="AL4" i="11"/>
  <c r="AJ4" i="11"/>
  <c r="AF10" i="11"/>
  <c r="AB10" i="11"/>
  <c r="X10" i="11"/>
  <c r="T10" i="11"/>
  <c r="P10" i="11"/>
  <c r="L10" i="11"/>
  <c r="D8" i="11"/>
  <c r="C8" i="11"/>
  <c r="AR7" i="11"/>
  <c r="AP7" i="11"/>
  <c r="AN7" i="11"/>
  <c r="AL5" i="11"/>
  <c r="AJ5" i="11"/>
  <c r="AF4" i="11"/>
  <c r="AB4" i="11"/>
  <c r="X4" i="11"/>
  <c r="T4" i="11"/>
  <c r="P4" i="11"/>
  <c r="L4" i="11"/>
  <c r="D7" i="11"/>
  <c r="C7" i="11"/>
  <c r="AR6" i="11"/>
  <c r="AP6" i="11"/>
  <c r="AN6" i="11"/>
  <c r="AL9" i="11"/>
  <c r="AJ9" i="11"/>
  <c r="AF11" i="11"/>
  <c r="AB11" i="11"/>
  <c r="X11" i="11"/>
  <c r="T11" i="11"/>
  <c r="P11" i="11"/>
  <c r="L11" i="11"/>
  <c r="D6" i="11"/>
  <c r="C6" i="11"/>
  <c r="AR5" i="11"/>
  <c r="AP5" i="11"/>
  <c r="AN5" i="11"/>
  <c r="AL6" i="11"/>
  <c r="AJ6" i="11"/>
  <c r="AF5" i="11"/>
  <c r="AB5" i="11"/>
  <c r="X5" i="11"/>
  <c r="T5" i="11"/>
  <c r="P5" i="11"/>
  <c r="L5" i="11"/>
  <c r="D5" i="11"/>
  <c r="C5" i="11"/>
  <c r="AR4" i="11"/>
  <c r="AP4" i="11"/>
  <c r="AN4" i="11"/>
  <c r="AL8" i="11"/>
  <c r="AJ8" i="11"/>
  <c r="AF7" i="11"/>
  <c r="AB7" i="11"/>
  <c r="X7" i="11"/>
  <c r="T7" i="11"/>
  <c r="P7" i="11"/>
  <c r="L7" i="11"/>
  <c r="D4" i="11"/>
  <c r="C4" i="11"/>
  <c r="L29" i="8"/>
  <c r="P29" i="8"/>
  <c r="T29" i="8"/>
  <c r="X29" i="8"/>
  <c r="Z29" i="8"/>
  <c r="AB29" i="8"/>
  <c r="AF29" i="8"/>
  <c r="AJ28" i="8"/>
  <c r="AL28" i="8"/>
  <c r="L30" i="8"/>
  <c r="P30" i="8"/>
  <c r="T30" i="8"/>
  <c r="X30" i="8"/>
  <c r="Z30" i="8"/>
  <c r="AB30" i="8"/>
  <c r="AF30" i="8"/>
  <c r="AJ27" i="8"/>
  <c r="AL27" i="8"/>
  <c r="L14" i="8"/>
  <c r="P14" i="8"/>
  <c r="T14" i="8"/>
  <c r="X14" i="8"/>
  <c r="Z14" i="8"/>
  <c r="AB14" i="8"/>
  <c r="AF14" i="8"/>
  <c r="AJ21" i="8"/>
  <c r="AL21" i="8"/>
  <c r="L50" i="8"/>
  <c r="P50" i="8"/>
  <c r="T50" i="8"/>
  <c r="X50" i="8"/>
  <c r="Z50" i="8"/>
  <c r="AB50" i="8"/>
  <c r="AF50" i="8"/>
  <c r="AJ34" i="8"/>
  <c r="AL34" i="8"/>
  <c r="L44" i="8"/>
  <c r="P44" i="8"/>
  <c r="T44" i="8"/>
  <c r="X44" i="8"/>
  <c r="Z44" i="8"/>
  <c r="AB44" i="8"/>
  <c r="AF44" i="8"/>
  <c r="AJ25" i="8"/>
  <c r="AL25" i="8"/>
  <c r="L53" i="8"/>
  <c r="P53" i="8"/>
  <c r="T53" i="8"/>
  <c r="X53" i="8"/>
  <c r="Z53" i="8"/>
  <c r="AB53" i="8"/>
  <c r="AF53" i="8"/>
  <c r="AJ36" i="8"/>
  <c r="AL36" i="8"/>
  <c r="L39" i="8"/>
  <c r="P39" i="8"/>
  <c r="T39" i="8"/>
  <c r="X39" i="8"/>
  <c r="Z39" i="8"/>
  <c r="AB39" i="8"/>
  <c r="AF39" i="8"/>
  <c r="AJ26" i="8"/>
  <c r="AL26" i="8"/>
  <c r="L7" i="8"/>
  <c r="P7" i="8"/>
  <c r="T7" i="8"/>
  <c r="X7" i="8"/>
  <c r="Z7" i="8"/>
  <c r="AB7" i="8"/>
  <c r="AF7" i="8"/>
  <c r="AJ9" i="8"/>
  <c r="AL9" i="8"/>
  <c r="L20" i="8"/>
  <c r="P20" i="8"/>
  <c r="T20" i="8"/>
  <c r="X20" i="8"/>
  <c r="Z20" i="8"/>
  <c r="AB20" i="8"/>
  <c r="AF20" i="8"/>
  <c r="AJ42" i="8"/>
  <c r="AL42" i="8"/>
  <c r="L47" i="8"/>
  <c r="P47" i="8"/>
  <c r="T47" i="8"/>
  <c r="X47" i="8"/>
  <c r="Z47" i="8"/>
  <c r="AB47" i="8"/>
  <c r="AF47" i="8"/>
  <c r="AJ31" i="8"/>
  <c r="AL31" i="8"/>
  <c r="L60" i="8"/>
  <c r="P60" i="8"/>
  <c r="T60" i="8"/>
  <c r="X60" i="8"/>
  <c r="Z60" i="8"/>
  <c r="AB60" i="8"/>
  <c r="AF60" i="8"/>
  <c r="AJ49" i="8"/>
  <c r="F49" i="8" s="1"/>
  <c r="AL49" i="8"/>
  <c r="L26" i="8"/>
  <c r="P26" i="8"/>
  <c r="T26" i="8"/>
  <c r="X26" i="8"/>
  <c r="Z26" i="8"/>
  <c r="AB26" i="8"/>
  <c r="AF26" i="8"/>
  <c r="AJ20" i="8"/>
  <c r="AL20" i="8"/>
  <c r="L10" i="8"/>
  <c r="P10" i="8"/>
  <c r="T10" i="8"/>
  <c r="X10" i="8"/>
  <c r="Z10" i="8"/>
  <c r="AB10" i="8"/>
  <c r="AF10" i="8"/>
  <c r="AJ32" i="8"/>
  <c r="AL32" i="8"/>
  <c r="T18" i="8"/>
  <c r="T35" i="8"/>
  <c r="T46" i="8"/>
  <c r="T5" i="8"/>
  <c r="T54" i="8"/>
  <c r="T31" i="8"/>
  <c r="T24" i="8"/>
  <c r="T6" i="8"/>
  <c r="T34" i="8"/>
  <c r="T25" i="8"/>
  <c r="T13" i="8"/>
  <c r="T12" i="8"/>
  <c r="T56" i="8"/>
  <c r="T32" i="8"/>
  <c r="T11" i="8"/>
  <c r="T15" i="8"/>
  <c r="T21" i="8"/>
  <c r="T22" i="8"/>
  <c r="T43" i="8"/>
  <c r="T61" i="8"/>
  <c r="T45" i="8"/>
  <c r="T17" i="8"/>
  <c r="T55" i="8"/>
  <c r="T42" i="8"/>
  <c r="T40" i="8"/>
  <c r="T41" i="8"/>
  <c r="T48" i="8"/>
  <c r="T23" i="8"/>
  <c r="T57" i="8"/>
  <c r="F33" i="11" l="1"/>
  <c r="F5" i="11"/>
  <c r="F20" i="11"/>
  <c r="F60" i="8"/>
  <c r="F36" i="11"/>
  <c r="F44" i="11"/>
  <c r="F22" i="11"/>
  <c r="F12" i="11"/>
  <c r="F21" i="11"/>
  <c r="F41" i="11"/>
  <c r="F28" i="11"/>
  <c r="F29" i="11"/>
  <c r="F32" i="11"/>
  <c r="F38" i="11"/>
  <c r="F39" i="11"/>
  <c r="F46" i="11"/>
  <c r="F47" i="11"/>
  <c r="F14" i="11"/>
  <c r="F25" i="11"/>
  <c r="F40" i="11"/>
  <c r="F45" i="11"/>
  <c r="F16" i="11"/>
  <c r="F24" i="11"/>
  <c r="F26" i="11"/>
  <c r="F27" i="11"/>
  <c r="F37" i="11"/>
  <c r="F18" i="11"/>
  <c r="F30" i="11"/>
  <c r="F34" i="11"/>
  <c r="F35" i="11"/>
  <c r="F42" i="11"/>
  <c r="F43" i="11"/>
  <c r="F17" i="11"/>
  <c r="F13" i="11"/>
  <c r="F19" i="11"/>
  <c r="F31" i="11"/>
  <c r="F15" i="11"/>
  <c r="F23" i="11"/>
  <c r="F10" i="11"/>
  <c r="F6" i="11"/>
  <c r="F9" i="11"/>
  <c r="F8" i="11"/>
  <c r="F4" i="11"/>
  <c r="F11" i="11"/>
  <c r="F7" i="11"/>
  <c r="D16" i="8"/>
  <c r="AL39" i="8"/>
  <c r="AN4" i="8"/>
  <c r="AP4" i="8"/>
  <c r="AR4" i="8"/>
  <c r="AL29" i="8"/>
  <c r="AN5" i="8"/>
  <c r="AP5" i="8"/>
  <c r="AR5" i="8"/>
  <c r="AL14" i="8"/>
  <c r="AN6" i="8"/>
  <c r="AP6" i="8"/>
  <c r="AR6" i="8"/>
  <c r="AL10" i="8"/>
  <c r="AN7" i="8"/>
  <c r="AP7" i="8"/>
  <c r="AR7" i="8"/>
  <c r="AL15" i="8"/>
  <c r="AN8" i="8"/>
  <c r="AP8" i="8"/>
  <c r="AR8" i="8"/>
  <c r="AL43" i="8"/>
  <c r="AN9" i="8"/>
  <c r="AP9" i="8"/>
  <c r="AR9" i="8"/>
  <c r="AL54" i="8"/>
  <c r="AN10" i="8"/>
  <c r="AP10" i="8"/>
  <c r="AR10" i="8"/>
  <c r="AJ39" i="8"/>
  <c r="AJ29" i="8"/>
  <c r="AJ14" i="8"/>
  <c r="AJ10" i="8"/>
  <c r="AJ15" i="8"/>
  <c r="AJ43" i="8"/>
  <c r="AJ54" i="8"/>
  <c r="AF18" i="8"/>
  <c r="AF35" i="8"/>
  <c r="AF46" i="8"/>
  <c r="AF5" i="8"/>
  <c r="AF54" i="8"/>
  <c r="AF31" i="8"/>
  <c r="AF24" i="8"/>
  <c r="AB18" i="8"/>
  <c r="AB35" i="8"/>
  <c r="AB46" i="8"/>
  <c r="AB5" i="8"/>
  <c r="AB54" i="8"/>
  <c r="AB31" i="8"/>
  <c r="AB24" i="8"/>
  <c r="Z18" i="8"/>
  <c r="Z35" i="8"/>
  <c r="Z46" i="8"/>
  <c r="Z5" i="8"/>
  <c r="Z54" i="8"/>
  <c r="Z31" i="8"/>
  <c r="Z24" i="8"/>
  <c r="X18" i="8"/>
  <c r="X35" i="8"/>
  <c r="X46" i="8"/>
  <c r="X5" i="8"/>
  <c r="X54" i="8"/>
  <c r="X31" i="8"/>
  <c r="X24" i="8"/>
  <c r="P18" i="8"/>
  <c r="P35" i="8"/>
  <c r="P46" i="8"/>
  <c r="P5" i="8"/>
  <c r="P54" i="8"/>
  <c r="P31" i="8"/>
  <c r="P24" i="8"/>
  <c r="L18" i="8"/>
  <c r="L35" i="8"/>
  <c r="L46" i="8"/>
  <c r="L5" i="8"/>
  <c r="L54" i="8"/>
  <c r="L31" i="8"/>
  <c r="L24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C17" i="8"/>
  <c r="D17" i="8"/>
  <c r="C18" i="8"/>
  <c r="D18" i="8"/>
  <c r="C19" i="8"/>
  <c r="D19" i="8"/>
  <c r="D4" i="8"/>
  <c r="C4" i="8"/>
  <c r="X6" i="8"/>
  <c r="AF6" i="8"/>
  <c r="Z6" i="8"/>
  <c r="AB6" i="8"/>
  <c r="Z34" i="8"/>
  <c r="X34" i="8"/>
  <c r="AB34" i="8"/>
  <c r="AF34" i="8"/>
  <c r="AF25" i="8"/>
  <c r="Z25" i="8"/>
  <c r="AB25" i="8"/>
  <c r="X25" i="8"/>
  <c r="L25" i="8"/>
  <c r="Z13" i="8"/>
  <c r="AB13" i="8"/>
  <c r="L13" i="8"/>
  <c r="AF13" i="8"/>
  <c r="P12" i="8"/>
  <c r="AF12" i="8"/>
  <c r="Z12" i="8"/>
  <c r="AB12" i="8"/>
  <c r="L12" i="8"/>
  <c r="Z56" i="8"/>
  <c r="AB56" i="8"/>
  <c r="X56" i="8"/>
  <c r="L56" i="8"/>
  <c r="L32" i="8"/>
  <c r="Z32" i="8"/>
  <c r="AB32" i="8"/>
  <c r="AP17" i="8"/>
  <c r="AF32" i="8"/>
  <c r="X32" i="8"/>
  <c r="Z11" i="8"/>
  <c r="AB11" i="8"/>
  <c r="X15" i="8"/>
  <c r="AF15" i="8"/>
  <c r="P15" i="8"/>
  <c r="Z15" i="8"/>
  <c r="AB15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P11" i="8"/>
  <c r="AP12" i="8"/>
  <c r="AP13" i="8"/>
  <c r="AP14" i="8"/>
  <c r="AP15" i="8"/>
  <c r="AP16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N11" i="8"/>
  <c r="AN12" i="8"/>
  <c r="AN13" i="8"/>
  <c r="F50" i="8" s="1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F27" i="8" s="1"/>
  <c r="AL18" i="8"/>
  <c r="AL57" i="8"/>
  <c r="AL40" i="8"/>
  <c r="AL12" i="8"/>
  <c r="AL22" i="8"/>
  <c r="AL52" i="8"/>
  <c r="AL19" i="8"/>
  <c r="AL17" i="8"/>
  <c r="AL53" i="8"/>
  <c r="AL33" i="8"/>
  <c r="AL4" i="8"/>
  <c r="AL56" i="8"/>
  <c r="AL38" i="8"/>
  <c r="AL46" i="8"/>
  <c r="AL8" i="8"/>
  <c r="AL51" i="8"/>
  <c r="AL30" i="8"/>
  <c r="AL11" i="8"/>
  <c r="AL47" i="8"/>
  <c r="AL24" i="8"/>
  <c r="AL23" i="8"/>
  <c r="AL37" i="8"/>
  <c r="AJ18" i="8"/>
  <c r="AJ57" i="8"/>
  <c r="AJ40" i="8"/>
  <c r="AJ12" i="8"/>
  <c r="AJ22" i="8"/>
  <c r="AJ52" i="8"/>
  <c r="AJ19" i="8"/>
  <c r="AJ17" i="8"/>
  <c r="AJ53" i="8"/>
  <c r="AJ33" i="8"/>
  <c r="AJ4" i="8"/>
  <c r="AJ56" i="8"/>
  <c r="AJ38" i="8"/>
  <c r="AJ46" i="8"/>
  <c r="AJ8" i="8"/>
  <c r="AJ51" i="8"/>
  <c r="AJ30" i="8"/>
  <c r="AJ11" i="8"/>
  <c r="AJ47" i="8"/>
  <c r="AJ24" i="8"/>
  <c r="F36" i="8" s="1"/>
  <c r="AJ23" i="8"/>
  <c r="AJ37" i="8"/>
  <c r="AF56" i="8"/>
  <c r="AF11" i="8"/>
  <c r="AF21" i="8"/>
  <c r="AF22" i="8"/>
  <c r="AF43" i="8"/>
  <c r="AF61" i="8"/>
  <c r="AF45" i="8"/>
  <c r="AF17" i="8"/>
  <c r="AF55" i="8"/>
  <c r="AF42" i="8"/>
  <c r="AF40" i="8"/>
  <c r="AF41" i="8"/>
  <c r="AF48" i="8"/>
  <c r="AF23" i="8"/>
  <c r="AF57" i="8"/>
  <c r="AB21" i="8"/>
  <c r="AB22" i="8"/>
  <c r="AB43" i="8"/>
  <c r="AB61" i="8"/>
  <c r="AB45" i="8"/>
  <c r="AB17" i="8"/>
  <c r="AB55" i="8"/>
  <c r="AB42" i="8"/>
  <c r="AB40" i="8"/>
  <c r="AB41" i="8"/>
  <c r="AB48" i="8"/>
  <c r="AB23" i="8"/>
  <c r="AB57" i="8"/>
  <c r="Z21" i="8"/>
  <c r="Z22" i="8"/>
  <c r="Z43" i="8"/>
  <c r="Z61" i="8"/>
  <c r="Z45" i="8"/>
  <c r="Z17" i="8"/>
  <c r="Z55" i="8"/>
  <c r="Z42" i="8"/>
  <c r="Z40" i="8"/>
  <c r="Z41" i="8"/>
  <c r="Z48" i="8"/>
  <c r="Z23" i="8"/>
  <c r="Z57" i="8"/>
  <c r="X13" i="8"/>
  <c r="X12" i="8"/>
  <c r="X11" i="8"/>
  <c r="X21" i="8"/>
  <c r="X22" i="8"/>
  <c r="X43" i="8"/>
  <c r="X61" i="8"/>
  <c r="X45" i="8"/>
  <c r="X17" i="8"/>
  <c r="X55" i="8"/>
  <c r="X42" i="8"/>
  <c r="X40" i="8"/>
  <c r="X41" i="8"/>
  <c r="X48" i="8"/>
  <c r="X23" i="8"/>
  <c r="X57" i="8"/>
  <c r="P6" i="8"/>
  <c r="P34" i="8"/>
  <c r="P25" i="8"/>
  <c r="P13" i="8"/>
  <c r="P56" i="8"/>
  <c r="P32" i="8"/>
  <c r="P11" i="8"/>
  <c r="P21" i="8"/>
  <c r="P22" i="8"/>
  <c r="P61" i="8"/>
  <c r="P45" i="8"/>
  <c r="P17" i="8"/>
  <c r="P55" i="8"/>
  <c r="P42" i="8"/>
  <c r="P40" i="8"/>
  <c r="P41" i="8"/>
  <c r="P48" i="8"/>
  <c r="P23" i="8"/>
  <c r="P57" i="8"/>
  <c r="L6" i="8"/>
  <c r="L34" i="8"/>
  <c r="L11" i="8"/>
  <c r="L15" i="8"/>
  <c r="L21" i="8"/>
  <c r="L22" i="8"/>
  <c r="L61" i="8"/>
  <c r="L45" i="8"/>
  <c r="L17" i="8"/>
  <c r="L55" i="8"/>
  <c r="L42" i="8"/>
  <c r="L40" i="8"/>
  <c r="L41" i="8"/>
  <c r="L48" i="8"/>
  <c r="L23" i="8"/>
  <c r="L57" i="8"/>
  <c r="F51" i="8" l="1"/>
  <c r="F14" i="8"/>
  <c r="F47" i="8"/>
  <c r="F8" i="8"/>
  <c r="F53" i="8"/>
  <c r="F37" i="8"/>
  <c r="F4" i="8"/>
  <c r="F30" i="8"/>
  <c r="F10" i="8"/>
  <c r="F33" i="8"/>
  <c r="F28" i="8"/>
  <c r="F48" i="8"/>
  <c r="F43" i="8"/>
  <c r="F7" i="8"/>
  <c r="F58" i="8"/>
  <c r="F62" i="8"/>
  <c r="F20" i="8"/>
  <c r="F29" i="8"/>
  <c r="F38" i="8"/>
  <c r="F44" i="8"/>
  <c r="F26" i="8"/>
  <c r="F19" i="8"/>
  <c r="F39" i="8"/>
  <c r="F9" i="8"/>
  <c r="F52" i="8"/>
  <c r="F17" i="8"/>
  <c r="F11" i="8"/>
  <c r="F32" i="8"/>
  <c r="F23" i="8"/>
  <c r="F45" i="8"/>
  <c r="F21" i="8"/>
  <c r="F15" i="8"/>
  <c r="F13" i="8"/>
  <c r="F25" i="8"/>
  <c r="F18" i="8"/>
  <c r="F12" i="8"/>
  <c r="F42" i="8"/>
  <c r="F61" i="8"/>
  <c r="F5" i="8"/>
  <c r="F41" i="8"/>
  <c r="F55" i="8"/>
  <c r="F6" i="8"/>
  <c r="F24" i="8"/>
  <c r="F46" i="8"/>
  <c r="F57" i="8"/>
  <c r="F40" i="8"/>
  <c r="F22" i="8"/>
  <c r="F34" i="8"/>
  <c r="F54" i="8"/>
  <c r="F31" i="8"/>
  <c r="F35" i="8"/>
  <c r="F56" i="8"/>
</calcChain>
</file>

<file path=xl/sharedStrings.xml><?xml version="1.0" encoding="utf-8"?>
<sst xmlns="http://schemas.openxmlformats.org/spreadsheetml/2006/main" count="400" uniqueCount="165">
  <si>
    <t>Angler</t>
  </si>
  <si>
    <t>Snapper</t>
  </si>
  <si>
    <t>Kingfish</t>
  </si>
  <si>
    <t>Kahawai</t>
  </si>
  <si>
    <t>Trevally</t>
  </si>
  <si>
    <t>Weight</t>
  </si>
  <si>
    <t>Boarfish</t>
  </si>
  <si>
    <t>John Dory</t>
  </si>
  <si>
    <t>Tarakihi</t>
  </si>
  <si>
    <t>Points total</t>
  </si>
  <si>
    <t>Points</t>
  </si>
  <si>
    <t>Species Penalty</t>
  </si>
  <si>
    <t>Crayfish</t>
  </si>
  <si>
    <t>Gurnard</t>
  </si>
  <si>
    <t>Total Points</t>
  </si>
  <si>
    <t>Butterfish</t>
  </si>
  <si>
    <t>Spearo</t>
  </si>
  <si>
    <t>Converted from Length</t>
  </si>
  <si>
    <t>Gamefishing Section</t>
  </si>
  <si>
    <t>Species</t>
  </si>
  <si>
    <t>Boat</t>
  </si>
  <si>
    <t>Tackle</t>
  </si>
  <si>
    <t>Date</t>
  </si>
  <si>
    <t>Member?</t>
  </si>
  <si>
    <t>T/R</t>
  </si>
  <si>
    <t>Fish Weight</t>
  </si>
  <si>
    <t>Line Weight</t>
  </si>
  <si>
    <t>IGFA Points</t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</si>
  <si>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Any tagged Billfish is 200 points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</si>
  <si>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any weighed Billfish – Must be 90kgs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</si>
  <si>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Tuna – Must be 7kgs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</si>
  <si>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per tagged Tuna –  Albacore &amp; Skipjack are not counted for tagging.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</si>
  <si>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Mahimahi and Shortbill – Must be 5kgs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</si>
  <si>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for a tagged Shortbill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</si>
  <si>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10 points for a tagged Shark – Mako, Blue, Thrasher &amp; Hammer Head only</t>
    </r>
  </si>
  <si>
    <t>IGFA Calculator</t>
  </si>
  <si>
    <t>Row Labels</t>
  </si>
  <si>
    <t>(blank)</t>
  </si>
  <si>
    <t>Grand Total</t>
  </si>
  <si>
    <t>Sum of IGFA Points</t>
  </si>
  <si>
    <t>Individual Points</t>
  </si>
  <si>
    <t>Boat Points</t>
  </si>
  <si>
    <t>Sum of Boat Points</t>
  </si>
  <si>
    <t>Sum of Individual Points</t>
  </si>
  <si>
    <t>McCullough Cup</t>
  </si>
  <si>
    <t>Leading boat points</t>
  </si>
  <si>
    <t>Tuck Trophy</t>
  </si>
  <si>
    <t>Leading Angler points</t>
  </si>
  <si>
    <t>Perkinson Trophy</t>
  </si>
  <si>
    <t>Boat with most billfish captures</t>
  </si>
  <si>
    <t>MCFC First Marlin</t>
  </si>
  <si>
    <t>Heaviest game fish Junior</t>
  </si>
  <si>
    <t>O'Brien Cup</t>
  </si>
  <si>
    <t>Heaviest Tuna</t>
  </si>
  <si>
    <t>Heaviest Mahi/Short Bill</t>
  </si>
  <si>
    <t>Adams Trophy</t>
  </si>
  <si>
    <t>Hopper Cup</t>
  </si>
  <si>
    <t>Heaviest Striped Marlin</t>
  </si>
  <si>
    <t>McCully Cup</t>
  </si>
  <si>
    <t>Heaviest Blue/Black/Broadbill</t>
  </si>
  <si>
    <t>Tally</t>
  </si>
  <si>
    <t>Striped</t>
  </si>
  <si>
    <t>Blue</t>
  </si>
  <si>
    <t>Black</t>
  </si>
  <si>
    <t>Broadbill</t>
  </si>
  <si>
    <t>Spear</t>
  </si>
  <si>
    <t>Mahimahi</t>
  </si>
  <si>
    <t>Weighed</t>
  </si>
  <si>
    <t>Total</t>
  </si>
  <si>
    <t>Most IGFA Points ANGLER</t>
  </si>
  <si>
    <t>YFT/BIG EYE</t>
  </si>
  <si>
    <t>SBT</t>
  </si>
  <si>
    <t>Mike Furlong</t>
  </si>
  <si>
    <t>Open Angler of the year 2024-25</t>
  </si>
  <si>
    <t>Junior Angler of the year 2024-25</t>
  </si>
  <si>
    <t>Spearo of the Year 2024-25</t>
  </si>
  <si>
    <t>Adri Klooper</t>
  </si>
  <si>
    <t>Hendrik Klooper</t>
  </si>
  <si>
    <t>Ryan Anderson</t>
  </si>
  <si>
    <t>Kellie Anderson</t>
  </si>
  <si>
    <t>Trevor Danks</t>
  </si>
  <si>
    <t>Levi Gibbs (SF)</t>
  </si>
  <si>
    <t>Reid Gibbs (SF)</t>
  </si>
  <si>
    <t>Clem Bennett</t>
  </si>
  <si>
    <t>Izzy Moir (SF)</t>
  </si>
  <si>
    <t>Grant Reeve</t>
  </si>
  <si>
    <t>Craig Pearse</t>
  </si>
  <si>
    <t>Rodney Aiken</t>
  </si>
  <si>
    <t>Tassius Potgeiter (SF)</t>
  </si>
  <si>
    <t>Marisa Potgeiter</t>
  </si>
  <si>
    <t>Sean Goodman</t>
  </si>
  <si>
    <t>Bert Rowsell</t>
  </si>
  <si>
    <t>Josh Gorrie (SF)</t>
  </si>
  <si>
    <t>Steve Gorrie</t>
  </si>
  <si>
    <t>Julia Potgeiter (SF)</t>
  </si>
  <si>
    <t>Kace Diamond</t>
  </si>
  <si>
    <t>Carter Diamond (SF)</t>
  </si>
  <si>
    <t>Aarron McCullough</t>
  </si>
  <si>
    <t>Jeff Breadsell</t>
  </si>
  <si>
    <t>Tassius Potgeiter Snr</t>
  </si>
  <si>
    <t>Brennan Wyllie</t>
  </si>
  <si>
    <t>Cho Pyong</t>
  </si>
  <si>
    <t>Lauchie McCullough (SF)</t>
  </si>
  <si>
    <t>Ollie Tuck</t>
  </si>
  <si>
    <t>No</t>
  </si>
  <si>
    <t>SBFT</t>
  </si>
  <si>
    <t>Idle Time</t>
  </si>
  <si>
    <t>Darryl Trigg</t>
  </si>
  <si>
    <t>Marlene Trigg</t>
  </si>
  <si>
    <t>Tama Morgan</t>
  </si>
  <si>
    <t>Scott McLean</t>
  </si>
  <si>
    <t>Hira Edmonds</t>
  </si>
  <si>
    <t>Mark Stannard</t>
  </si>
  <si>
    <t>Dave Adams</t>
  </si>
  <si>
    <t>Chase Green</t>
  </si>
  <si>
    <t>Colin Green</t>
  </si>
  <si>
    <t>Aimee Spinley</t>
  </si>
  <si>
    <t>Simon Hay</t>
  </si>
  <si>
    <t>Braden Cargill</t>
  </si>
  <si>
    <t>Brin Wilson</t>
  </si>
  <si>
    <t>Doug Taylor</t>
  </si>
  <si>
    <t>Riki Couch</t>
  </si>
  <si>
    <t>Doug Dickinson</t>
  </si>
  <si>
    <t>Arron Furlong</t>
  </si>
  <si>
    <t>Justin Cookson</t>
  </si>
  <si>
    <t>Ella McCullough (SF)</t>
  </si>
  <si>
    <t>Shannon Moir</t>
  </si>
  <si>
    <t>Caleb Lambert (SF)</t>
  </si>
  <si>
    <t>Jimmy Miller</t>
  </si>
  <si>
    <t>Pete McGregor</t>
  </si>
  <si>
    <t>Samuel Morgan</t>
  </si>
  <si>
    <t>Nathan Dowson</t>
  </si>
  <si>
    <t>YFT</t>
  </si>
  <si>
    <t>Jax Moir</t>
  </si>
  <si>
    <t>Yes</t>
  </si>
  <si>
    <t>Marlin Ramen</t>
  </si>
  <si>
    <t>Noel Matthews</t>
  </si>
  <si>
    <t>Holly Kagan-Downer</t>
  </si>
  <si>
    <t>Striped Marlin</t>
  </si>
  <si>
    <t>John Allen</t>
  </si>
  <si>
    <t>Wayne Allen</t>
  </si>
  <si>
    <t>Greg McCracken</t>
  </si>
  <si>
    <t>Skip Jack Tuna</t>
  </si>
  <si>
    <t>Spartan</t>
  </si>
  <si>
    <t>Juedie Nowell</t>
  </si>
  <si>
    <t>Hayley Nowell</t>
  </si>
  <si>
    <t>Albacore</t>
  </si>
  <si>
    <t>Doug Lambert</t>
  </si>
  <si>
    <t>Toby McLennan</t>
  </si>
  <si>
    <t>Mr Tide</t>
  </si>
  <si>
    <t>Arlo McCully (Jnr)</t>
  </si>
  <si>
    <t>Finn McCully</t>
  </si>
  <si>
    <t>Time N Tide</t>
  </si>
  <si>
    <t>Graham Cotton</t>
  </si>
  <si>
    <t>Darryl Tilly</t>
  </si>
  <si>
    <t>Dan McCully</t>
  </si>
  <si>
    <t>Obsession</t>
  </si>
  <si>
    <t>Josh Holmes</t>
  </si>
  <si>
    <t>OTL</t>
  </si>
  <si>
    <t>Izzy Moir</t>
  </si>
  <si>
    <t>Izzy Moir (Jnr)</t>
  </si>
  <si>
    <t>Ryan Morgan</t>
  </si>
  <si>
    <t>Reel Issue</t>
  </si>
  <si>
    <t>Conrad Henderson</t>
  </si>
  <si>
    <t>Rocko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</si>
</sst>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center" indent="9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/>
    <xf numFmtId="2" fontId="0" fillId="0" borderId="1" xfId="0" applyNumberFormat="1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6">
    <dxf>
      <numFmt numFmtId="2" formatCode="0.00"/>
    </dxf>
    <dxf>
      <numFmt numFmtId="165" formatCode="0.0"/>
    </dxf>
    <dxf>
      <numFmt numFmtId="165" formatCode="0.0"/>
    </dxf>
    <dxf>
      <numFmt numFmtId="165" formatCode="0.0"/>
    </dxf>
    <dxf>
      <numFmt numFmtId="165" formatCode="0.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O'Brien" id="{7E98C4DC-925D-4073-9D7C-66F2F990A0D5}" userId="S::David.O'Brien@futurebuild.co.nz::80a0062c-f0f2-4896-b7c1-aaef5380e550" providerId="AD"/>
  <person displayName="David O'Brien" id="{809ADB01-84EB-4302-A600-F75B8337F675}" userId="S::David.O'Brien@futurebuild.co.nz::95ee5565-30c1-4b6c-819d-d19ecd50001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645.628391666665" createdVersion="6" refreshedVersion="8" minRefreshableVersion="3" recordCount="81" xr:uid="{E5B76F52-EDD9-4964-B322-1A8403E7A3E0}">
  <cacheSource type="worksheet">
    <worksheetSource ref="A3:J1003" sheet="Game Section"/>
  </cacheSource>
  <cacheFields count="10">
    <cacheField name="Date" numFmtId="0">
      <sharedItems containsNonDate="0" containsDate="1" containsString="0" containsBlank="1" minDate="2024-11-01T00:00:00" maxDate="2024-12-18T00:00:00"/>
    </cacheField>
    <cacheField name="Angler" numFmtId="0">
      <sharedItems containsBlank="1" count="137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m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Aimee Spinley" u="1"/>
        <s v="Roger Boese" u="1"/>
        <s v="Eli McLean" u="1"/>
        <s v="Non Member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132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 count="54">
        <s v="Idle Time"/>
        <s v="Marlin Ramen"/>
        <m/>
        <s v="Mr Tide"/>
        <s v="Spartan"/>
        <s v="Time N Tide"/>
        <s v="OTL"/>
        <s v="Obsession"/>
        <s v="Reel Issue"/>
        <s v="Rocko"/>
        <s v="Pieces of Eight" u="1"/>
        <s v="Te Ariki Nui" u="1"/>
        <s v="Force" u="1"/>
        <s v="Lit Up" u="1"/>
        <s v="Flatline" u="1"/>
        <s v="Significant Other" u="1"/>
        <s v="Salt" u="1"/>
        <s v="Cara J" u="1"/>
        <s v="Ocean bronc" u="1"/>
        <s v="Wahoo" u="1"/>
        <s v="Kraken" u="1"/>
        <s v="Shazah III" u="1"/>
        <s v="Strike 3" u="1"/>
        <s v="Sumo" u="1"/>
        <s v="Oir Calladh" u="1"/>
        <s v="Marcus II" u="1"/>
        <s v="Distinction" u="1"/>
        <s v="Radar Blue" u="1"/>
        <s v="Smelly Hooker" u="1"/>
        <s v="Fourwinds" u="1"/>
        <s v="Mary Jane" u="1"/>
        <s v="Athena" u="1"/>
        <s v="Sea'n Double" u="1"/>
        <s v="Strike Zone" u="1"/>
        <s v="Sapphire" u="1"/>
        <s v="Sheridan" u="1"/>
        <s v="Flat Line" u="1"/>
        <s v="Mirage" u="1"/>
        <s v="Sea Eagle" u="1"/>
        <s v="One More Bait" u="1"/>
        <s v="Ocean Spirit" u="1"/>
        <s v="The Laterial Line" u="1"/>
        <s v="Mi Novia" u="1"/>
        <s v="Victoria" u="1"/>
        <s v="?" u="1"/>
        <s v="Megamahi" u="1"/>
        <s v="Golden Eye" u="1"/>
        <s v="Our Vibe" u="1"/>
        <s v="Serafina" u="1"/>
        <s v="Felix" u="1"/>
        <s v="Thirsty Work" u="1"/>
        <s v="Marco" u="1"/>
        <s v="Reel Work" u="1"/>
        <s v="Marlin Raman" u="1"/>
      </sharedItems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00"/>
    </cacheField>
    <cacheField name="IGFA Points" numFmtId="0">
      <sharedItems containsBlank="1" containsMixedTypes="1" containsNumber="1" minValue="0" maxValue="100.540540540540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645.629193865738" createdVersion="6" refreshedVersion="8" minRefreshableVersion="3" recordCount="81" xr:uid="{F8D5A129-41D7-4469-B5CA-79CEF588F58A}">
  <cacheSource type="worksheet">
    <worksheetSource ref="B3:J1003" sheet="Game Section"/>
  </cacheSource>
  <cacheFields count="9">
    <cacheField name="Angler" numFmtId="0">
      <sharedItems containsBlank="1" count="137">
        <s v="Ollie Tuck"/>
        <s v="Nathan Dowson"/>
        <s v="Jax Moir"/>
        <s v="Holly Kagan-Downer"/>
        <s v="John Allen"/>
        <s v="Wayne Allen"/>
        <s v="Toby McLennan"/>
        <s v="Craig Pearse"/>
        <s v="Juedie Nowell"/>
        <s v="Hayley Nowell"/>
        <s v="Arlo McCully (Jnr)"/>
        <s v="Finn McCully"/>
        <s v="Doug Lambert"/>
        <s v="Josh Holmes"/>
        <s v="Dan McCully"/>
        <s v="Izzy Moir (Jnr)"/>
        <s v="Ryan Morgan"/>
        <s v="Conrad Henderson"/>
        <m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Aimee Spinley" u="1"/>
        <s v="Roger Boese" u="1"/>
        <s v="Eli McLean" u="1"/>
        <s v="Non Member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Kerry Hamblyn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Blank="1" containsMixedTypes="1" containsNumber="1" minValue="4.32" maxValue="132"/>
    </cacheField>
    <cacheField name="Tackle" numFmtId="0">
      <sharedItems containsString="0" containsBlank="1" containsNumber="1" containsInteger="1" minValue="15" maxValue="60"/>
    </cacheField>
    <cacheField name="Boat" numFmtId="0">
      <sharedItems containsBlank="1"/>
    </cacheField>
    <cacheField name="Individual Points" numFmtId="0">
      <sharedItems containsString="0" containsBlank="1" containsNumber="1" minValue="0" maxValue="200"/>
    </cacheField>
    <cacheField name="Boat Points" numFmtId="0">
      <sharedItems containsString="0" containsBlank="1" containsNumber="1" minValue="0" maxValue="200"/>
    </cacheField>
    <cacheField name="IGFA Points" numFmtId="0">
      <sharedItems containsBlank="1" containsMixedTypes="1" containsNumber="1" minValue="0" maxValue="100.540540540540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d v="2024-11-01T00:00:00"/>
    <x v="0"/>
    <s v="No"/>
    <s v="SBFT"/>
    <n v="132"/>
    <n v="60"/>
    <x v="0"/>
    <n v="0"/>
    <n v="0"/>
    <n v="0"/>
  </r>
  <r>
    <d v="2024-11-29T00:00:00"/>
    <x v="1"/>
    <s v="No"/>
    <s v="YFT"/>
    <n v="26.8"/>
    <n v="37"/>
    <x v="1"/>
    <n v="0"/>
    <n v="26.8"/>
    <n v="0"/>
  </r>
  <r>
    <d v="2024-11-29T00:00:00"/>
    <x v="2"/>
    <s v="Yes"/>
    <s v="YFT"/>
    <n v="37.200000000000003"/>
    <n v="37"/>
    <x v="1"/>
    <n v="37.200000000000003"/>
    <n v="37.200000000000003"/>
    <n v="100.54054054054055"/>
  </r>
  <r>
    <d v="2024-11-30T00:00:00"/>
    <x v="3"/>
    <s v="No"/>
    <s v="Striped Marlin"/>
    <n v="69"/>
    <n v="37"/>
    <x v="2"/>
    <m/>
    <m/>
    <m/>
  </r>
  <r>
    <d v="2024-12-02T00:00:00"/>
    <x v="4"/>
    <s v="No"/>
    <s v="Striped Marlin"/>
    <n v="77.8"/>
    <n v="24"/>
    <x v="2"/>
    <m/>
    <m/>
    <m/>
  </r>
  <r>
    <d v="2024-12-02T00:00:00"/>
    <x v="5"/>
    <s v="No"/>
    <s v="YFT"/>
    <n v="29.2"/>
    <n v="24"/>
    <x v="2"/>
    <m/>
    <m/>
    <m/>
  </r>
  <r>
    <d v="2024-12-04T00:00:00"/>
    <x v="6"/>
    <s v="No"/>
    <s v="Striped Marlin"/>
    <s v="T/R"/>
    <m/>
    <x v="3"/>
    <n v="0"/>
    <n v="200"/>
    <n v="0"/>
  </r>
  <r>
    <d v="2024-12-05T00:00:00"/>
    <x v="7"/>
    <s v="Yes"/>
    <s v="Skip Jack Tuna"/>
    <n v="7.92"/>
    <n v="37"/>
    <x v="4"/>
    <n v="7.92"/>
    <n v="7.92"/>
    <n v="21.405405405405407"/>
  </r>
  <r>
    <d v="2024-12-05T00:00:00"/>
    <x v="8"/>
    <s v="Yes"/>
    <s v="YFT"/>
    <n v="6.98"/>
    <n v="37"/>
    <x v="4"/>
    <n v="0"/>
    <n v="0"/>
    <n v="0"/>
  </r>
  <r>
    <d v="2024-12-05T00:00:00"/>
    <x v="9"/>
    <s v="Juedie Nowell"/>
    <s v="Albacore"/>
    <n v="7.42"/>
    <n v="37"/>
    <x v="4"/>
    <n v="7.42"/>
    <n v="7.42"/>
    <n v="20.054054054054053"/>
  </r>
  <r>
    <d v="2024-12-07T00:00:00"/>
    <x v="10"/>
    <s v="Yes"/>
    <s v="Mahimahi"/>
    <n v="4.8"/>
    <n v="37"/>
    <x v="3"/>
    <n v="0"/>
    <n v="0"/>
    <n v="0"/>
  </r>
  <r>
    <d v="2024-12-07T00:00:00"/>
    <x v="11"/>
    <s v="No"/>
    <s v="Mahimahi"/>
    <n v="5.4"/>
    <n v="37"/>
    <x v="3"/>
    <n v="0"/>
    <n v="5.4"/>
    <n v="0"/>
  </r>
  <r>
    <d v="2024-12-07T00:00:00"/>
    <x v="12"/>
    <s v="Yes"/>
    <s v="YFT"/>
    <n v="7"/>
    <n v="37"/>
    <x v="5"/>
    <n v="7"/>
    <n v="7"/>
    <n v="18.918918918918919"/>
  </r>
  <r>
    <d v="2024-12-07T00:00:00"/>
    <x v="12"/>
    <s v="Yes"/>
    <s v="YFT"/>
    <n v="6.6"/>
    <n v="37"/>
    <x v="5"/>
    <n v="0"/>
    <n v="0"/>
    <n v="0"/>
  </r>
  <r>
    <d v="2024-12-13T00:00:00"/>
    <x v="13"/>
    <s v="No"/>
    <s v="YFT"/>
    <n v="46.6"/>
    <n v="37"/>
    <x v="6"/>
    <n v="0"/>
    <n v="0"/>
    <n v="0"/>
  </r>
  <r>
    <d v="2024-12-14T00:00:00"/>
    <x v="14"/>
    <s v="No"/>
    <s v="Striped Marlin"/>
    <s v="T/R"/>
    <m/>
    <x v="7"/>
    <n v="0"/>
    <n v="0"/>
    <n v="0"/>
  </r>
  <r>
    <d v="2024-12-15T00:00:00"/>
    <x v="15"/>
    <s v="Yes"/>
    <s v="Mahimahi"/>
    <n v="4.32"/>
    <m/>
    <x v="1"/>
    <n v="0"/>
    <n v="0"/>
    <n v="0"/>
  </r>
  <r>
    <d v="2024-12-15T00:00:00"/>
    <x v="15"/>
    <s v="Yes"/>
    <s v="YFT"/>
    <n v="6.4"/>
    <m/>
    <x v="1"/>
    <n v="0"/>
    <n v="0"/>
    <n v="0"/>
  </r>
  <r>
    <d v="2024-12-15T00:00:00"/>
    <x v="15"/>
    <s v="Yes"/>
    <s v="Striped Marlin"/>
    <s v="T/R"/>
    <n v="37"/>
    <x v="1"/>
    <n v="200"/>
    <n v="200"/>
    <n v="0"/>
  </r>
  <r>
    <d v="2024-12-15T00:00:00"/>
    <x v="16"/>
    <s v="Yes"/>
    <s v="Skip Jack Tuna"/>
    <n v="5.48"/>
    <n v="15"/>
    <x v="8"/>
    <n v="0"/>
    <n v="0"/>
    <n v="0"/>
  </r>
  <r>
    <d v="2024-12-17T00:00:00"/>
    <x v="17"/>
    <s v="No"/>
    <s v="YFT"/>
    <n v="53"/>
    <n v="24"/>
    <x v="9"/>
    <n v="0"/>
    <n v="53"/>
    <n v="0"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m/>
  </r>
  <r>
    <m/>
    <x v="18"/>
    <m/>
    <m/>
    <m/>
    <m/>
    <x v="2"/>
    <m/>
    <m/>
    <s v=""/>
  </r>
  <r>
    <m/>
    <x v="18"/>
    <m/>
    <m/>
    <m/>
    <m/>
    <x v="2"/>
    <m/>
    <m/>
    <s v=""/>
  </r>
  <r>
    <m/>
    <x v="18"/>
    <m/>
    <m/>
    <m/>
    <m/>
    <x v="2"/>
    <m/>
    <m/>
    <s v=""/>
  </r>
  <r>
    <m/>
    <x v="18"/>
    <m/>
    <m/>
    <m/>
    <m/>
    <x v="2"/>
    <m/>
    <m/>
    <s v=""/>
  </r>
  <r>
    <m/>
    <x v="18"/>
    <m/>
    <m/>
    <m/>
    <m/>
    <x v="2"/>
    <m/>
    <m/>
    <s v=""/>
  </r>
  <r>
    <m/>
    <x v="18"/>
    <m/>
    <m/>
    <m/>
    <m/>
    <x v="2"/>
    <m/>
    <m/>
    <s v=""/>
  </r>
  <r>
    <m/>
    <x v="18"/>
    <m/>
    <m/>
    <m/>
    <m/>
    <x v="2"/>
    <m/>
    <m/>
    <n v="0"/>
  </r>
  <r>
    <m/>
    <x v="18"/>
    <m/>
    <m/>
    <m/>
    <m/>
    <x v="2"/>
    <m/>
    <m/>
    <s v=""/>
  </r>
  <r>
    <m/>
    <x v="18"/>
    <m/>
    <m/>
    <m/>
    <m/>
    <x v="2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s v="No"/>
    <s v="SBFT"/>
    <n v="132"/>
    <n v="60"/>
    <s v="Idle Time"/>
    <n v="0"/>
    <n v="0"/>
    <n v="0"/>
  </r>
  <r>
    <x v="1"/>
    <s v="No"/>
    <s v="YFT"/>
    <n v="26.8"/>
    <n v="37"/>
    <s v="Marlin Ramen"/>
    <n v="0"/>
    <n v="26.8"/>
    <n v="0"/>
  </r>
  <r>
    <x v="2"/>
    <s v="Yes"/>
    <s v="YFT"/>
    <n v="37.200000000000003"/>
    <n v="37"/>
    <s v="Marlin Ramen"/>
    <n v="37.200000000000003"/>
    <n v="37.200000000000003"/>
    <n v="100.54054054054055"/>
  </r>
  <r>
    <x v="3"/>
    <s v="No"/>
    <s v="Striped Marlin"/>
    <n v="69"/>
    <n v="37"/>
    <m/>
    <m/>
    <m/>
    <m/>
  </r>
  <r>
    <x v="4"/>
    <s v="No"/>
    <s v="Striped Marlin"/>
    <n v="77.8"/>
    <n v="24"/>
    <m/>
    <m/>
    <m/>
    <m/>
  </r>
  <r>
    <x v="5"/>
    <s v="No"/>
    <s v="YFT"/>
    <n v="29.2"/>
    <n v="24"/>
    <m/>
    <m/>
    <m/>
    <m/>
  </r>
  <r>
    <x v="6"/>
    <s v="No"/>
    <s v="Striped Marlin"/>
    <s v="T/R"/>
    <m/>
    <s v="Mr Tide"/>
    <n v="0"/>
    <n v="200"/>
    <n v="0"/>
  </r>
  <r>
    <x v="7"/>
    <s v="Yes"/>
    <s v="Skip Jack Tuna"/>
    <n v="7.92"/>
    <n v="37"/>
    <s v="Spartan"/>
    <n v="7.92"/>
    <n v="7.92"/>
    <n v="21.405405405405407"/>
  </r>
  <r>
    <x v="8"/>
    <s v="Yes"/>
    <s v="YFT"/>
    <n v="6.98"/>
    <n v="37"/>
    <s v="Spartan"/>
    <n v="0"/>
    <n v="0"/>
    <n v="0"/>
  </r>
  <r>
    <x v="9"/>
    <s v="Juedie Nowell"/>
    <s v="Albacore"/>
    <n v="7.42"/>
    <n v="37"/>
    <s v="Spartan"/>
    <n v="7.42"/>
    <n v="7.42"/>
    <n v="20.054054054054053"/>
  </r>
  <r>
    <x v="10"/>
    <s v="Yes"/>
    <s v="Mahimahi"/>
    <n v="4.8"/>
    <n v="37"/>
    <s v="Mr Tide"/>
    <n v="0"/>
    <n v="0"/>
    <n v="0"/>
  </r>
  <r>
    <x v="11"/>
    <s v="No"/>
    <s v="Mahimahi"/>
    <n v="5.4"/>
    <n v="37"/>
    <s v="Mr Tide"/>
    <n v="0"/>
    <n v="5.4"/>
    <n v="0"/>
  </r>
  <r>
    <x v="12"/>
    <s v="Yes"/>
    <s v="YFT"/>
    <n v="7"/>
    <n v="37"/>
    <s v="Time N Tide"/>
    <n v="7"/>
    <n v="7"/>
    <n v="18.918918918918919"/>
  </r>
  <r>
    <x v="12"/>
    <s v="Yes"/>
    <s v="YFT"/>
    <n v="6.6"/>
    <n v="37"/>
    <s v="Time N Tide"/>
    <n v="0"/>
    <n v="0"/>
    <n v="0"/>
  </r>
  <r>
    <x v="13"/>
    <s v="No"/>
    <s v="YFT"/>
    <n v="46.6"/>
    <n v="37"/>
    <s v="OTL"/>
    <n v="0"/>
    <n v="0"/>
    <n v="0"/>
  </r>
  <r>
    <x v="14"/>
    <s v="No"/>
    <s v="Striped Marlin"/>
    <s v="T/R"/>
    <m/>
    <s v="Obsession"/>
    <n v="0"/>
    <n v="0"/>
    <n v="0"/>
  </r>
  <r>
    <x v="15"/>
    <s v="Yes"/>
    <s v="Mahimahi"/>
    <n v="4.32"/>
    <m/>
    <s v="Marlin Ramen"/>
    <n v="0"/>
    <n v="0"/>
    <n v="0"/>
  </r>
  <r>
    <x v="15"/>
    <s v="Yes"/>
    <s v="YFT"/>
    <n v="6.4"/>
    <m/>
    <s v="Marlin Ramen"/>
    <n v="0"/>
    <n v="0"/>
    <n v="0"/>
  </r>
  <r>
    <x v="15"/>
    <s v="Yes"/>
    <s v="Striped Marlin"/>
    <s v="T/R"/>
    <n v="37"/>
    <s v="Marlin Ramen"/>
    <n v="200"/>
    <n v="200"/>
    <n v="0"/>
  </r>
  <r>
    <x v="16"/>
    <s v="Yes"/>
    <s v="Skip Jack Tuna"/>
    <n v="5.48"/>
    <n v="15"/>
    <s v="Reel Issue"/>
    <n v="0"/>
    <n v="0"/>
    <n v="0"/>
  </r>
  <r>
    <x v="17"/>
    <s v="No"/>
    <s v="YFT"/>
    <n v="53"/>
    <n v="24"/>
    <s v="Rocko"/>
    <n v="0"/>
    <n v="53"/>
    <n v="0"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m/>
  </r>
  <r>
    <x v="18"/>
    <m/>
    <m/>
    <m/>
    <m/>
    <m/>
    <m/>
    <m/>
    <s v=""/>
  </r>
  <r>
    <x v="18"/>
    <m/>
    <m/>
    <m/>
    <m/>
    <m/>
    <m/>
    <m/>
    <s v=""/>
  </r>
  <r>
    <x v="18"/>
    <m/>
    <m/>
    <m/>
    <m/>
    <m/>
    <m/>
    <m/>
    <s v=""/>
  </r>
  <r>
    <x v="18"/>
    <m/>
    <m/>
    <m/>
    <m/>
    <m/>
    <m/>
    <m/>
    <s v=""/>
  </r>
  <r>
    <x v="18"/>
    <m/>
    <m/>
    <m/>
    <m/>
    <m/>
    <m/>
    <m/>
    <s v=""/>
  </r>
  <r>
    <x v="18"/>
    <m/>
    <m/>
    <m/>
    <m/>
    <m/>
    <m/>
    <m/>
    <s v=""/>
  </r>
  <r>
    <x v="18"/>
    <m/>
    <m/>
    <m/>
    <m/>
    <m/>
    <m/>
    <m/>
    <n v="0"/>
  </r>
  <r>
    <x v="18"/>
    <m/>
    <m/>
    <m/>
    <m/>
    <m/>
    <m/>
    <m/>
    <s v=""/>
  </r>
  <r>
    <x v="18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F5529-0170-44E6-BB7C-D9B2D4CA7B32}" name="PivotTable2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23" firstHeaderRow="1" firstDataRow="1" firstDataCol="1"/>
  <pivotFields count="9">
    <pivotField axis="axisRow" showAll="0">
      <items count="138">
        <item m="1" x="99"/>
        <item m="1" x="63"/>
        <item m="1" x="74"/>
        <item m="1" x="51"/>
        <item m="1" x="107"/>
        <item m="1" x="67"/>
        <item x="18"/>
        <item m="1" x="102"/>
        <item m="1" x="130"/>
        <item m="1" x="87"/>
        <item m="1" x="104"/>
        <item m="1" x="126"/>
        <item m="1" x="61"/>
        <item m="1" x="64"/>
        <item m="1" x="35"/>
        <item m="1" x="82"/>
        <item m="1" x="100"/>
        <item m="1" x="72"/>
        <item m="1" x="136"/>
        <item m="1" x="52"/>
        <item m="1" x="80"/>
        <item m="1" x="123"/>
        <item m="1" x="54"/>
        <item m="1" x="97"/>
        <item m="1" x="106"/>
        <item m="1" x="128"/>
        <item m="1" x="58"/>
        <item m="1" x="98"/>
        <item m="1" x="111"/>
        <item m="1" x="122"/>
        <item x="12"/>
        <item m="1" x="108"/>
        <item m="1" x="60"/>
        <item m="1" x="118"/>
        <item m="1" x="75"/>
        <item m="1" x="120"/>
        <item m="1" x="69"/>
        <item m="1" x="134"/>
        <item m="1" x="116"/>
        <item m="1" x="81"/>
        <item m="1" x="96"/>
        <item m="1" x="127"/>
        <item m="1" x="105"/>
        <item m="1" x="135"/>
        <item m="1" x="62"/>
        <item m="1" x="95"/>
        <item m="1" x="50"/>
        <item m="1" x="121"/>
        <item m="1" x="109"/>
        <item m="1" x="79"/>
        <item m="1" x="57"/>
        <item m="1" x="115"/>
        <item m="1" x="55"/>
        <item m="1" x="129"/>
        <item m="1" x="68"/>
        <item m="1" x="91"/>
        <item m="1" x="131"/>
        <item m="1" x="119"/>
        <item m="1" x="101"/>
        <item m="1" x="76"/>
        <item m="1" x="90"/>
        <item m="1" x="83"/>
        <item m="1" x="28"/>
        <item m="1" x="73"/>
        <item m="1" x="103"/>
        <item m="1" x="117"/>
        <item m="1" x="133"/>
        <item m="1" x="78"/>
        <item m="1" x="114"/>
        <item m="1" x="89"/>
        <item m="1" x="132"/>
        <item m="1" x="85"/>
        <item x="9"/>
        <item m="1" x="66"/>
        <item m="1" x="112"/>
        <item m="1" x="65"/>
        <item m="1" x="92"/>
        <item m="1" x="125"/>
        <item m="1" x="110"/>
        <item m="1" x="113"/>
        <item m="1" x="124"/>
        <item m="1" x="94"/>
        <item m="1" x="93"/>
        <item m="1" x="59"/>
        <item m="1" x="71"/>
        <item m="1" x="77"/>
        <item m="1" x="70"/>
        <item m="1" x="86"/>
        <item m="1" x="56"/>
        <item m="1" x="53"/>
        <item m="1" x="84"/>
        <item m="1" x="88"/>
        <item m="1" x="19"/>
        <item m="1" x="20"/>
        <item m="1" x="21"/>
        <item m="1" x="22"/>
        <item m="1" x="23"/>
        <item m="1" x="24"/>
        <item x="2"/>
        <item m="1" x="26"/>
        <item m="1" x="27"/>
        <item m="1" x="29"/>
        <item m="1" x="30"/>
        <item m="1" x="31"/>
        <item x="7"/>
        <item m="1" x="32"/>
        <item m="1" x="33"/>
        <item m="1" x="34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25"/>
        <item m="1" x="45"/>
        <item m="1" x="46"/>
        <item m="1" x="47"/>
        <item m="1" x="48"/>
        <item m="1" x="49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20">
    <i>
      <x v="6"/>
    </i>
    <i>
      <x v="30"/>
    </i>
    <i>
      <x v="72"/>
    </i>
    <i>
      <x v="98"/>
    </i>
    <i>
      <x v="104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 t="grand">
      <x/>
    </i>
  </rowItems>
  <colItems count="1">
    <i/>
  </colItems>
  <dataFields count="1">
    <dataField name="Sum of IGFA Points" fld="8" baseField="0" baseItem="0"/>
  </dataFields>
  <formats count="1">
    <format dxfId="5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AB020-E288-4806-8F3B-44460B038C94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14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55">
        <item m="1" x="44"/>
        <item m="1" x="20"/>
        <item m="1" x="25"/>
        <item m="1" x="53"/>
        <item m="1" x="30"/>
        <item x="7"/>
        <item m="1" x="38"/>
        <item x="2"/>
        <item m="1" x="33"/>
        <item m="1" x="46"/>
        <item m="1" x="29"/>
        <item m="1" x="45"/>
        <item m="1" x="50"/>
        <item m="1" x="48"/>
        <item m="1" x="37"/>
        <item m="1" x="52"/>
        <item x="5"/>
        <item m="1" x="31"/>
        <item m="1" x="34"/>
        <item m="1" x="23"/>
        <item m="1" x="40"/>
        <item m="1" x="41"/>
        <item m="1" x="14"/>
        <item m="1" x="28"/>
        <item m="1" x="49"/>
        <item m="1" x="26"/>
        <item m="1" x="36"/>
        <item m="1" x="39"/>
        <item m="1" x="32"/>
        <item m="1" x="35"/>
        <item m="1" x="43"/>
        <item m="1" x="42"/>
        <item m="1" x="51"/>
        <item m="1" x="47"/>
        <item m="1" x="12"/>
        <item m="1" x="27"/>
        <item m="1" x="10"/>
        <item m="1" x="11"/>
        <item x="1"/>
        <item x="4"/>
        <item m="1" x="13"/>
        <item m="1" x="15"/>
        <item m="1" x="16"/>
        <item m="1" x="17"/>
        <item m="1" x="18"/>
        <item m="1" x="19"/>
        <item x="9"/>
        <item m="1" x="21"/>
        <item m="1" x="22"/>
        <item m="1" x="24"/>
        <item x="0"/>
        <item x="3"/>
        <item x="6"/>
        <item x="8"/>
        <item t="default"/>
      </items>
    </pivotField>
    <pivotField showAll="0"/>
    <pivotField dataField="1" showAll="0"/>
    <pivotField showAll="0"/>
  </pivotFields>
  <rowFields count="1">
    <field x="6"/>
  </rowFields>
  <rowItems count="11">
    <i>
      <x v="5"/>
    </i>
    <i>
      <x v="7"/>
    </i>
    <i>
      <x v="16"/>
    </i>
    <i>
      <x v="38"/>
    </i>
    <i>
      <x v="39"/>
    </i>
    <i>
      <x v="46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Sum of Boat Points" fld="8" baseField="0" baseItem="0"/>
  </dataFields>
  <formats count="2">
    <format dxfId="4">
      <pivotArea collapsedLevelsAreSubtotals="1" fieldPosition="0">
        <references count="1">
          <reference field="6" count="1">
            <x v="5"/>
          </reference>
        </references>
      </pivotArea>
    </format>
    <format dxfId="3">
      <pivotArea collapsedLevelsAreSubtotals="1" fieldPosition="0">
        <references count="1">
          <reference field="6" count="1"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CDE2F-963E-4E9A-B8D6-877879DB87BF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23" firstHeaderRow="1" firstDataRow="1" firstDataCol="1"/>
  <pivotFields count="10">
    <pivotField showAll="0"/>
    <pivotField axis="axisRow" showAll="0">
      <items count="138">
        <item m="1" x="99"/>
        <item m="1" x="130"/>
        <item m="1" x="63"/>
        <item m="1" x="87"/>
        <item m="1" x="74"/>
        <item m="1" x="102"/>
        <item m="1" x="51"/>
        <item m="1" x="107"/>
        <item m="1" x="67"/>
        <item m="1" x="104"/>
        <item x="18"/>
        <item m="1" x="126"/>
        <item m="1" x="61"/>
        <item m="1" x="64"/>
        <item m="1" x="35"/>
        <item m="1" x="82"/>
        <item m="1" x="100"/>
        <item m="1" x="72"/>
        <item m="1" x="136"/>
        <item m="1" x="52"/>
        <item m="1" x="80"/>
        <item m="1" x="123"/>
        <item m="1" x="54"/>
        <item m="1" x="97"/>
        <item m="1" x="106"/>
        <item m="1" x="128"/>
        <item m="1" x="58"/>
        <item m="1" x="98"/>
        <item m="1" x="111"/>
        <item m="1" x="122"/>
        <item x="12"/>
        <item m="1" x="108"/>
        <item m="1" x="60"/>
        <item m="1" x="118"/>
        <item m="1" x="75"/>
        <item m="1" x="120"/>
        <item m="1" x="69"/>
        <item m="1" x="134"/>
        <item m="1" x="116"/>
        <item m="1" x="81"/>
        <item m="1" x="96"/>
        <item m="1" x="127"/>
        <item m="1" x="105"/>
        <item m="1" x="135"/>
        <item m="1" x="62"/>
        <item m="1" x="95"/>
        <item m="1" x="50"/>
        <item m="1" x="121"/>
        <item m="1" x="109"/>
        <item m="1" x="79"/>
        <item m="1" x="57"/>
        <item m="1" x="115"/>
        <item m="1" x="55"/>
        <item m="1" x="129"/>
        <item m="1" x="68"/>
        <item m="1" x="91"/>
        <item m="1" x="131"/>
        <item m="1" x="119"/>
        <item m="1" x="101"/>
        <item m="1" x="76"/>
        <item m="1" x="90"/>
        <item m="1" x="83"/>
        <item m="1" x="73"/>
        <item m="1" x="28"/>
        <item m="1" x="103"/>
        <item m="1" x="117"/>
        <item m="1" x="133"/>
        <item m="1" x="78"/>
        <item m="1" x="114"/>
        <item m="1" x="89"/>
        <item m="1" x="132"/>
        <item m="1" x="85"/>
        <item x="9"/>
        <item m="1" x="66"/>
        <item m="1" x="112"/>
        <item m="1" x="65"/>
        <item m="1" x="92"/>
        <item m="1" x="125"/>
        <item m="1" x="110"/>
        <item m="1" x="113"/>
        <item m="1" x="124"/>
        <item m="1" x="94"/>
        <item m="1" x="93"/>
        <item m="1" x="59"/>
        <item m="1" x="71"/>
        <item m="1" x="77"/>
        <item m="1" x="70"/>
        <item m="1" x="86"/>
        <item m="1" x="56"/>
        <item m="1" x="53"/>
        <item m="1" x="84"/>
        <item m="1" x="88"/>
        <item m="1" x="19"/>
        <item m="1" x="20"/>
        <item m="1" x="21"/>
        <item m="1" x="22"/>
        <item m="1" x="23"/>
        <item m="1" x="24"/>
        <item x="2"/>
        <item m="1" x="26"/>
        <item m="1" x="27"/>
        <item m="1" x="29"/>
        <item m="1" x="32"/>
        <item m="1" x="30"/>
        <item m="1" x="31"/>
        <item x="7"/>
        <item m="1" x="33"/>
        <item m="1" x="34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25"/>
        <item m="1" x="45"/>
        <item m="1" x="46"/>
        <item m="1" x="47"/>
        <item m="1" x="48"/>
        <item m="1" x="49"/>
        <item x="0"/>
        <item x="1"/>
        <item x="3"/>
        <item x="4"/>
        <item x="5"/>
        <item x="8"/>
        <item x="6"/>
        <item x="10"/>
        <item x="11"/>
        <item x="13"/>
        <item x="14"/>
        <item x="15"/>
        <item x="16"/>
        <item x="17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20">
    <i>
      <x v="10"/>
    </i>
    <i>
      <x v="30"/>
    </i>
    <i>
      <x v="72"/>
    </i>
    <i>
      <x v="98"/>
    </i>
    <i>
      <x v="105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 t="grand">
      <x/>
    </i>
  </rowItems>
  <colItems count="1">
    <i/>
  </colItems>
  <dataFields count="1">
    <dataField name="Sum of Individual Poin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2-04T02:09:47.77" personId="{809ADB01-84EB-4302-A600-F75B8337F675}" id="{7635FC6C-DECB-416C-A652-BB8EC764990F}">
    <text>88cm</text>
  </threadedComment>
  <threadedComment ref="Q4" dT="2019-10-07T04:34:53.39" personId="{809ADB01-84EB-4302-A600-F75B8337F675}" id="{A202117C-2F4D-4BC6-82D8-5228B2554FED}">
    <text>53cm</text>
  </threadedComment>
  <threadedComment ref="G8" dT="2019-07-11T00:03:31.73" personId="{7E98C4DC-925D-4073-9D7C-66F2F990A0D5}" id="{9FD115BD-D757-42C7-85C0-93F3806A3E19}">
    <text>80cm</text>
  </threadedComment>
  <threadedComment ref="U8" dT="2019-09-12T22:46:44.57" personId="{7E98C4DC-925D-4073-9D7C-66F2F990A0D5}" id="{0E3D8935-E15A-422B-939C-838924292623}">
    <text>47cm</text>
  </threadedComment>
  <threadedComment ref="G12" dT="2019-09-03T02:55:50.50" personId="{7E98C4DC-925D-4073-9D7C-66F2F990A0D5}" id="{31F40A7B-A2E8-4787-A326-66D67F5BD860}">
    <text>85cm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" dT="2019-10-07T04:33:26.80" personId="{809ADB01-84EB-4302-A600-F75B8337F675}" id="{603A6C94-D085-411E-816C-B9909472ED38}">
    <text>50.5cm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2"/>
  <sheetViews>
    <sheetView topLeftCell="E1" zoomScaleNormal="100" workbookViewId="0">
      <pane ySplit="2" topLeftCell="A3" activePane="bottomLeft" state="frozen"/>
      <selection activeCell="E1" sqref="E1"/>
      <selection pane="bottomLeft" activeCell="E3" sqref="E3:AL47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8.42578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73</v>
      </c>
      <c r="H1" s="14" t="s">
        <v>17</v>
      </c>
      <c r="I1" s="14"/>
      <c r="J1" s="14"/>
    </row>
    <row r="2" spans="1:46" x14ac:dyDescent="0.25">
      <c r="A2"/>
      <c r="B2"/>
      <c r="G2" s="29" t="s">
        <v>1</v>
      </c>
      <c r="H2" s="29"/>
      <c r="I2" s="29" t="s">
        <v>2</v>
      </c>
      <c r="J2" s="29"/>
      <c r="K2" s="29"/>
      <c r="L2" s="7"/>
      <c r="M2" s="29" t="s">
        <v>3</v>
      </c>
      <c r="N2" s="29"/>
      <c r="O2" s="29"/>
      <c r="P2" s="7"/>
      <c r="Q2" s="29" t="s">
        <v>4</v>
      </c>
      <c r="R2" s="29"/>
      <c r="S2" s="29"/>
      <c r="T2" s="7"/>
      <c r="U2" s="29" t="s">
        <v>7</v>
      </c>
      <c r="V2" s="29"/>
      <c r="W2" s="29"/>
      <c r="X2" s="7"/>
      <c r="Y2" s="29" t="s">
        <v>12</v>
      </c>
      <c r="Z2" s="29"/>
      <c r="AA2" s="29"/>
      <c r="AB2" s="7"/>
      <c r="AC2" s="29" t="s">
        <v>12</v>
      </c>
      <c r="AD2" s="29"/>
      <c r="AE2" s="29"/>
      <c r="AF2" s="7"/>
      <c r="AG2" s="29" t="s">
        <v>13</v>
      </c>
      <c r="AH2" s="29"/>
      <c r="AI2" s="29"/>
      <c r="AJ2" s="7"/>
      <c r="AK2" s="29" t="s">
        <v>8</v>
      </c>
      <c r="AL2" s="29"/>
      <c r="AM2" s="29"/>
      <c r="AN2" s="1"/>
      <c r="AO2" s="30" t="s">
        <v>6</v>
      </c>
      <c r="AP2" s="30"/>
      <c r="AQ2" s="30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100</v>
      </c>
      <c r="F4" s="7">
        <f t="shared" ref="F4:F47" si="0">SUM(H4,J4,L4,N4,P4,R4,T4,V4,X4,Z4,AB4,AD4,AF4,AH4,AJ4,AL4,AN4,AP4,AR4)</f>
        <v>854</v>
      </c>
      <c r="G4" s="16">
        <v>8.15</v>
      </c>
      <c r="H4" s="9">
        <f t="shared" ref="H4:H47" si="1">IF(G4="", 0, IF(G4&lt;0.1, 0, 100 + INT(MIN(G4, 8) * 10)))</f>
        <v>180</v>
      </c>
      <c r="I4" s="16">
        <v>9.1199999999999992</v>
      </c>
      <c r="J4" s="9">
        <f t="shared" ref="J4:J47" si="2">IF(I4="", 0, IF(I4&lt;0.1, 0, 100 + INT(MIN(I4, 8) * 10)))</f>
        <v>180</v>
      </c>
      <c r="K4" s="7"/>
      <c r="L4" s="9">
        <f t="shared" ref="L4:L47" si="3">IF(K4="", 0, IF(K4&lt;0.4, -100, IF(K4&lt;0.5, 0, 100 + INT(MIN(K4, 8) * 10))))</f>
        <v>0</v>
      </c>
      <c r="M4" s="16">
        <v>2.17</v>
      </c>
      <c r="N4" s="9">
        <f t="shared" ref="N4:N47" si="4">IF(M4="", 0, IF(M4&lt;0.1, 0, 100 + INT(MIN(M4, 8) * 10)))</f>
        <v>121</v>
      </c>
      <c r="O4" s="7"/>
      <c r="P4" s="9">
        <f t="shared" ref="P4:P47" si="5">IF(O4="", 0, IF(O4&lt;0.4, -100, IF(O4&lt;0.5, 0, 100 + INT(MIN(O4, 8) * 10))))</f>
        <v>0</v>
      </c>
      <c r="Q4" s="16">
        <v>6.01</v>
      </c>
      <c r="R4" s="9">
        <f t="shared" ref="R4:R47" si="6">IF(Q4="", 0, IF(Q4&lt;0.1, 0, 100 + INT(MIN(Q4, 8) * 10)))</f>
        <v>160</v>
      </c>
      <c r="S4" s="7"/>
      <c r="T4" s="9">
        <f t="shared" ref="T4:T47" si="7">IF(S4="", 0, IF(S4&lt;0.4, -100, IF(S4&lt;0.5, 0, 100 + INT(MIN(S4, 8) * 10))))</f>
        <v>0</v>
      </c>
      <c r="U4" s="8"/>
      <c r="V4" s="9">
        <f t="shared" ref="V4:V47" si="8">IF(U4="", 0, IF(U4&lt;0.1, 0, 100 + INT(MIN(U4, 8) * 10)))</f>
        <v>0</v>
      </c>
      <c r="W4" s="7"/>
      <c r="X4" s="9">
        <f t="shared" ref="X4:X47" si="9">IF(W4="", 0, IF(W4&lt;0.4, -100, IF(W4&lt;0.5, 0, 100 + INT(MIN(W4, 8) * 10))))</f>
        <v>0</v>
      </c>
      <c r="Y4" s="8"/>
      <c r="Z4" s="9">
        <f t="shared" ref="Z4:Z47" si="10">IF(Y4="", 0, IF(Y4&lt;0.4, -100, IF(Y4&lt;0.5, 0, 100 + INT(MIN(Y4, 8) * 10))))</f>
        <v>0</v>
      </c>
      <c r="AA4" s="7"/>
      <c r="AB4" s="9">
        <f t="shared" ref="AB4:AB47" si="11">IF(AA4="", 0, IF(AA4&lt;0.4, -100, IF(AA4&lt;0.5, 0, 100 + INT(MIN(AA4, 8) * 10))))</f>
        <v>0</v>
      </c>
      <c r="AC4" s="8"/>
      <c r="AD4" s="9"/>
      <c r="AE4" s="7"/>
      <c r="AF4" s="9">
        <f t="shared" ref="AF4:AF47" si="12">IF(AE4="", 0, IF(AE4&lt;0.4, -100, IF(AE4&lt;0.5, 0, 100 + INT(MIN(AE4, 8) * 10))))</f>
        <v>0</v>
      </c>
      <c r="AG4" s="16">
        <v>0.57999999999999996</v>
      </c>
      <c r="AH4" s="9">
        <f t="shared" ref="AH4:AH47" si="13">IF(AG4="", 0, IF(AG4&lt;0.1, 0, 100 + INT(MIN(AG4, 8) * 10)))</f>
        <v>105</v>
      </c>
      <c r="AI4" s="7"/>
      <c r="AJ4" s="9">
        <f t="shared" ref="AJ4:AJ47" si="14">IF(AI4="", 0, IF(AI4&lt;0.4, -100, IF(AI4&lt;0.5, 0, 100 + INT(MIN(AI4, 8) * 10))))</f>
        <v>0</v>
      </c>
      <c r="AK4" s="16">
        <v>0.82</v>
      </c>
      <c r="AL4" s="9">
        <f t="shared" ref="AL4:AL47" si="15">IF(AK4="", 0, IF(AK4&lt;0.4, -100, IF(AK4&lt;0.5, 0, 100 + INT(MIN(AK4, 8) * 10))))</f>
        <v>108</v>
      </c>
      <c r="AM4" s="1"/>
      <c r="AN4" s="4">
        <f t="shared" ref="AN4:AN10" si="16">IF(AM4="", 0, IF(AM4&lt;0.4, -100, IF(AM4&lt;0.5, 0, 100 + INT(MIN(AM4, 8) * 10))))</f>
        <v>0</v>
      </c>
      <c r="AO4" s="1"/>
      <c r="AP4" s="4">
        <f t="shared" ref="AP4:AP10" si="17">IF(AO4="", 0, IF(AO4&lt;0.4, -100, IF(AO4&lt;0.5, 0, 100 + INT(MIN(AO4, 8) * 10))))</f>
        <v>0</v>
      </c>
      <c r="AQ4" s="1"/>
      <c r="AR4" s="4">
        <f t="shared" ref="AR4:AR10" si="18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83</v>
      </c>
      <c r="F5" s="7">
        <f t="shared" si="0"/>
        <v>812</v>
      </c>
      <c r="G5" s="16">
        <v>6.75</v>
      </c>
      <c r="H5" s="9">
        <f t="shared" si="1"/>
        <v>167</v>
      </c>
      <c r="I5" s="16">
        <v>8.31</v>
      </c>
      <c r="J5" s="9">
        <f t="shared" si="2"/>
        <v>180</v>
      </c>
      <c r="K5" s="7"/>
      <c r="L5" s="9">
        <f t="shared" si="3"/>
        <v>0</v>
      </c>
      <c r="M5" s="16">
        <v>2.11</v>
      </c>
      <c r="N5" s="9">
        <f t="shared" si="4"/>
        <v>121</v>
      </c>
      <c r="O5" s="7"/>
      <c r="P5" s="9">
        <f t="shared" si="5"/>
        <v>0</v>
      </c>
      <c r="Q5" s="16">
        <v>2.81</v>
      </c>
      <c r="R5" s="9">
        <f t="shared" si="6"/>
        <v>128</v>
      </c>
      <c r="S5" s="7"/>
      <c r="T5" s="9">
        <f t="shared" si="7"/>
        <v>0</v>
      </c>
      <c r="U5" s="16">
        <v>0.98</v>
      </c>
      <c r="V5" s="9">
        <f t="shared" si="8"/>
        <v>109</v>
      </c>
      <c r="W5" s="7"/>
      <c r="X5" s="9">
        <f t="shared" si="9"/>
        <v>0</v>
      </c>
      <c r="Y5" s="8"/>
      <c r="Z5" s="9">
        <f t="shared" si="10"/>
        <v>0</v>
      </c>
      <c r="AA5" s="7"/>
      <c r="AB5" s="9">
        <f t="shared" si="11"/>
        <v>0</v>
      </c>
      <c r="AC5" s="8"/>
      <c r="AD5" s="9"/>
      <c r="AE5" s="7"/>
      <c r="AF5" s="9">
        <f t="shared" si="12"/>
        <v>0</v>
      </c>
      <c r="AG5" s="16">
        <v>0.7</v>
      </c>
      <c r="AH5" s="9">
        <f t="shared" si="13"/>
        <v>107</v>
      </c>
      <c r="AI5" s="7"/>
      <c r="AJ5" s="9">
        <f t="shared" si="14"/>
        <v>0</v>
      </c>
      <c r="AK5" s="8"/>
      <c r="AL5" s="9">
        <f t="shared" si="15"/>
        <v>0</v>
      </c>
      <c r="AM5" s="1"/>
      <c r="AN5" s="4">
        <f t="shared" si="16"/>
        <v>0</v>
      </c>
      <c r="AO5" s="1"/>
      <c r="AP5" s="4">
        <f t="shared" si="17"/>
        <v>0</v>
      </c>
      <c r="AQ5" s="1"/>
      <c r="AR5" s="4">
        <f t="shared" si="18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80</v>
      </c>
      <c r="F6" s="7">
        <f t="shared" si="0"/>
        <v>766</v>
      </c>
      <c r="G6" s="16">
        <v>5.17</v>
      </c>
      <c r="H6" s="9">
        <f t="shared" si="1"/>
        <v>151</v>
      </c>
      <c r="I6" s="16">
        <v>10.44</v>
      </c>
      <c r="J6" s="9">
        <f t="shared" si="2"/>
        <v>180</v>
      </c>
      <c r="K6" s="7"/>
      <c r="L6" s="9">
        <f t="shared" si="3"/>
        <v>0</v>
      </c>
      <c r="M6" s="16">
        <v>1.26</v>
      </c>
      <c r="N6" s="9">
        <f t="shared" si="4"/>
        <v>112</v>
      </c>
      <c r="O6" s="7"/>
      <c r="P6" s="9">
        <f t="shared" si="5"/>
        <v>0</v>
      </c>
      <c r="Q6" s="16">
        <v>0.82</v>
      </c>
      <c r="R6" s="9">
        <f t="shared" si="6"/>
        <v>108</v>
      </c>
      <c r="S6" s="7"/>
      <c r="T6" s="9">
        <f t="shared" si="7"/>
        <v>0</v>
      </c>
      <c r="U6" s="16">
        <v>1.0900000000000001</v>
      </c>
      <c r="V6" s="9">
        <f t="shared" si="8"/>
        <v>110</v>
      </c>
      <c r="W6" s="7"/>
      <c r="X6" s="9">
        <f t="shared" si="9"/>
        <v>0</v>
      </c>
      <c r="Y6" s="8"/>
      <c r="Z6" s="9">
        <f t="shared" si="10"/>
        <v>0</v>
      </c>
      <c r="AA6" s="7"/>
      <c r="AB6" s="9">
        <f t="shared" si="11"/>
        <v>0</v>
      </c>
      <c r="AC6" s="8"/>
      <c r="AD6" s="9"/>
      <c r="AE6" s="7"/>
      <c r="AF6" s="9">
        <f t="shared" si="12"/>
        <v>0</v>
      </c>
      <c r="AG6" s="8"/>
      <c r="AH6" s="9">
        <f t="shared" si="13"/>
        <v>0</v>
      </c>
      <c r="AI6" s="7"/>
      <c r="AJ6" s="9">
        <f t="shared" si="14"/>
        <v>0</v>
      </c>
      <c r="AK6" s="16">
        <v>0.59</v>
      </c>
      <c r="AL6" s="9">
        <f t="shared" si="15"/>
        <v>105</v>
      </c>
      <c r="AM6" s="1"/>
      <c r="AN6" s="4">
        <f t="shared" si="16"/>
        <v>0</v>
      </c>
      <c r="AO6" s="1"/>
      <c r="AP6" s="4">
        <f t="shared" si="17"/>
        <v>0</v>
      </c>
      <c r="AQ6" s="1"/>
      <c r="AR6" s="4">
        <f t="shared" si="18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97</v>
      </c>
      <c r="F7" s="7">
        <f t="shared" si="0"/>
        <v>690</v>
      </c>
      <c r="G7" s="16">
        <v>6.88</v>
      </c>
      <c r="H7" s="9">
        <f t="shared" si="1"/>
        <v>168</v>
      </c>
      <c r="I7" s="16">
        <v>17.52</v>
      </c>
      <c r="J7" s="9">
        <f t="shared" si="2"/>
        <v>180</v>
      </c>
      <c r="K7" s="7"/>
      <c r="L7" s="9">
        <f t="shared" si="3"/>
        <v>0</v>
      </c>
      <c r="M7" s="16">
        <v>2.0499999999999998</v>
      </c>
      <c r="N7" s="9">
        <f t="shared" si="4"/>
        <v>120</v>
      </c>
      <c r="O7" s="7"/>
      <c r="P7" s="9">
        <f t="shared" si="5"/>
        <v>0</v>
      </c>
      <c r="Q7" s="8"/>
      <c r="R7" s="9">
        <f t="shared" si="6"/>
        <v>0</v>
      </c>
      <c r="S7" s="7"/>
      <c r="T7" s="9">
        <f t="shared" si="7"/>
        <v>0</v>
      </c>
      <c r="U7" s="16">
        <v>1.66</v>
      </c>
      <c r="V7" s="9">
        <f t="shared" si="8"/>
        <v>116</v>
      </c>
      <c r="W7" s="7"/>
      <c r="X7" s="9">
        <f t="shared" si="9"/>
        <v>0</v>
      </c>
      <c r="Y7" s="8"/>
      <c r="Z7" s="9">
        <f t="shared" si="10"/>
        <v>0</v>
      </c>
      <c r="AA7" s="7"/>
      <c r="AB7" s="9">
        <f t="shared" si="11"/>
        <v>0</v>
      </c>
      <c r="AC7" s="8"/>
      <c r="AD7" s="9"/>
      <c r="AE7" s="7"/>
      <c r="AF7" s="9">
        <f t="shared" si="12"/>
        <v>0</v>
      </c>
      <c r="AG7" s="16">
        <v>0.61</v>
      </c>
      <c r="AH7" s="9">
        <f t="shared" si="13"/>
        <v>106</v>
      </c>
      <c r="AI7" s="7"/>
      <c r="AJ7" s="9">
        <f t="shared" si="14"/>
        <v>0</v>
      </c>
      <c r="AK7" s="8"/>
      <c r="AL7" s="9">
        <f t="shared" si="15"/>
        <v>0</v>
      </c>
      <c r="AM7" s="1"/>
      <c r="AN7" s="4">
        <f t="shared" si="16"/>
        <v>0</v>
      </c>
      <c r="AO7" s="1"/>
      <c r="AP7" s="4">
        <f t="shared" si="17"/>
        <v>0</v>
      </c>
      <c r="AQ7" s="1"/>
      <c r="AR7" s="4">
        <f t="shared" si="18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126</v>
      </c>
      <c r="F8" s="7">
        <f t="shared" si="0"/>
        <v>664</v>
      </c>
      <c r="G8" s="16">
        <v>4.84</v>
      </c>
      <c r="H8" s="9">
        <f t="shared" si="1"/>
        <v>148</v>
      </c>
      <c r="I8" s="16">
        <v>12.2</v>
      </c>
      <c r="J8" s="9">
        <f t="shared" si="2"/>
        <v>180</v>
      </c>
      <c r="K8" s="7"/>
      <c r="L8" s="9">
        <f t="shared" si="3"/>
        <v>0</v>
      </c>
      <c r="M8" s="16">
        <v>1.83</v>
      </c>
      <c r="N8" s="9">
        <f t="shared" si="4"/>
        <v>118</v>
      </c>
      <c r="O8" s="7"/>
      <c r="P8" s="9">
        <f t="shared" si="5"/>
        <v>0</v>
      </c>
      <c r="Q8" s="16">
        <v>1.51</v>
      </c>
      <c r="R8" s="9">
        <f t="shared" si="6"/>
        <v>115</v>
      </c>
      <c r="S8" s="7"/>
      <c r="T8" s="9">
        <f t="shared" si="7"/>
        <v>0</v>
      </c>
      <c r="U8" s="8"/>
      <c r="V8" s="9">
        <f t="shared" si="8"/>
        <v>0</v>
      </c>
      <c r="W8" s="7"/>
      <c r="X8" s="9">
        <f t="shared" si="9"/>
        <v>0</v>
      </c>
      <c r="Y8" s="8"/>
      <c r="Z8" s="9">
        <f t="shared" si="10"/>
        <v>0</v>
      </c>
      <c r="AA8" s="7"/>
      <c r="AB8" s="9">
        <f t="shared" si="11"/>
        <v>0</v>
      </c>
      <c r="AC8" s="8"/>
      <c r="AD8" s="9"/>
      <c r="AE8" s="7"/>
      <c r="AF8" s="9">
        <f t="shared" si="12"/>
        <v>0</v>
      </c>
      <c r="AG8" s="16">
        <v>0.37</v>
      </c>
      <c r="AH8" s="9">
        <f t="shared" si="13"/>
        <v>103</v>
      </c>
      <c r="AI8" s="7"/>
      <c r="AJ8" s="9">
        <f t="shared" si="14"/>
        <v>0</v>
      </c>
      <c r="AK8" s="8"/>
      <c r="AL8" s="9">
        <f t="shared" si="15"/>
        <v>0</v>
      </c>
      <c r="AM8" s="1"/>
      <c r="AN8" s="4">
        <f t="shared" si="16"/>
        <v>0</v>
      </c>
      <c r="AO8" s="1"/>
      <c r="AP8" s="4">
        <f t="shared" si="17"/>
        <v>0</v>
      </c>
      <c r="AQ8" s="1"/>
      <c r="AR8" s="4">
        <f t="shared" si="18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72</v>
      </c>
      <c r="F9" s="7">
        <f t="shared" si="0"/>
        <v>498</v>
      </c>
      <c r="G9" s="8"/>
      <c r="H9" s="9">
        <f t="shared" si="1"/>
        <v>0</v>
      </c>
      <c r="I9" s="16">
        <v>6.36</v>
      </c>
      <c r="J9" s="9">
        <f t="shared" si="2"/>
        <v>163</v>
      </c>
      <c r="K9" s="7"/>
      <c r="L9" s="9">
        <f t="shared" si="3"/>
        <v>0</v>
      </c>
      <c r="M9" s="8"/>
      <c r="N9" s="9">
        <f t="shared" si="4"/>
        <v>0</v>
      </c>
      <c r="O9" s="7"/>
      <c r="P9" s="9">
        <f t="shared" si="5"/>
        <v>0</v>
      </c>
      <c r="Q9" s="16">
        <v>2.2000000000000002</v>
      </c>
      <c r="R9" s="9">
        <f t="shared" si="6"/>
        <v>122</v>
      </c>
      <c r="S9" s="7"/>
      <c r="T9" s="9">
        <f t="shared" si="7"/>
        <v>0</v>
      </c>
      <c r="U9" s="8"/>
      <c r="V9" s="9">
        <f t="shared" si="8"/>
        <v>0</v>
      </c>
      <c r="W9" s="7"/>
      <c r="X9" s="9">
        <f t="shared" si="9"/>
        <v>0</v>
      </c>
      <c r="Y9" s="8"/>
      <c r="Z9" s="9">
        <f t="shared" si="10"/>
        <v>0</v>
      </c>
      <c r="AA9" s="7"/>
      <c r="AB9" s="9">
        <f t="shared" si="11"/>
        <v>0</v>
      </c>
      <c r="AC9" s="8"/>
      <c r="AD9" s="9"/>
      <c r="AE9" s="7"/>
      <c r="AF9" s="9">
        <f t="shared" si="12"/>
        <v>0</v>
      </c>
      <c r="AG9" s="16">
        <v>0.39</v>
      </c>
      <c r="AH9" s="9">
        <f t="shared" si="13"/>
        <v>103</v>
      </c>
      <c r="AI9" s="7"/>
      <c r="AJ9" s="9">
        <f t="shared" si="14"/>
        <v>0</v>
      </c>
      <c r="AK9" s="16">
        <v>1.02</v>
      </c>
      <c r="AL9" s="9">
        <f t="shared" si="15"/>
        <v>110</v>
      </c>
      <c r="AM9" s="1"/>
      <c r="AN9" s="4">
        <f t="shared" si="16"/>
        <v>0</v>
      </c>
      <c r="AO9" s="1"/>
      <c r="AP9" s="4">
        <f t="shared" si="17"/>
        <v>0</v>
      </c>
      <c r="AQ9" s="1"/>
      <c r="AR9" s="4">
        <f t="shared" si="18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101</v>
      </c>
      <c r="F10" s="7">
        <f t="shared" si="0"/>
        <v>386</v>
      </c>
      <c r="G10" s="16">
        <v>3.41</v>
      </c>
      <c r="H10" s="9">
        <f t="shared" si="1"/>
        <v>134</v>
      </c>
      <c r="I10" s="8"/>
      <c r="J10" s="9">
        <f t="shared" si="2"/>
        <v>0</v>
      </c>
      <c r="K10" s="7"/>
      <c r="L10" s="9">
        <f t="shared" si="3"/>
        <v>0</v>
      </c>
      <c r="M10" s="16">
        <v>0.5</v>
      </c>
      <c r="N10" s="9">
        <f t="shared" si="4"/>
        <v>105</v>
      </c>
      <c r="O10" s="7"/>
      <c r="P10" s="9">
        <f t="shared" si="5"/>
        <v>0</v>
      </c>
      <c r="Q10" s="16">
        <v>4.72</v>
      </c>
      <c r="R10" s="9">
        <f t="shared" si="6"/>
        <v>147</v>
      </c>
      <c r="S10" s="7"/>
      <c r="T10" s="9">
        <f t="shared" si="7"/>
        <v>0</v>
      </c>
      <c r="U10" s="8"/>
      <c r="V10" s="9">
        <f t="shared" si="8"/>
        <v>0</v>
      </c>
      <c r="W10" s="7"/>
      <c r="X10" s="9">
        <f t="shared" si="9"/>
        <v>0</v>
      </c>
      <c r="Y10" s="8"/>
      <c r="Z10" s="9">
        <f t="shared" si="10"/>
        <v>0</v>
      </c>
      <c r="AA10" s="7"/>
      <c r="AB10" s="9">
        <f t="shared" si="11"/>
        <v>0</v>
      </c>
      <c r="AC10" s="8"/>
      <c r="AD10" s="9"/>
      <c r="AE10" s="7"/>
      <c r="AF10" s="9">
        <f t="shared" si="12"/>
        <v>0</v>
      </c>
      <c r="AG10" s="8"/>
      <c r="AH10" s="9">
        <f t="shared" si="13"/>
        <v>0</v>
      </c>
      <c r="AI10" s="7"/>
      <c r="AJ10" s="9">
        <f t="shared" si="14"/>
        <v>0</v>
      </c>
      <c r="AK10" s="8"/>
      <c r="AL10" s="9">
        <f t="shared" si="15"/>
        <v>0</v>
      </c>
      <c r="AM10" s="1"/>
      <c r="AN10" s="4">
        <f t="shared" si="16"/>
        <v>0</v>
      </c>
      <c r="AO10" s="1"/>
      <c r="AP10" s="4">
        <f t="shared" si="17"/>
        <v>0</v>
      </c>
      <c r="AQ10" s="1"/>
      <c r="AR10" s="4">
        <f t="shared" si="18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79</v>
      </c>
      <c r="F11" s="7">
        <f t="shared" si="0"/>
        <v>344</v>
      </c>
      <c r="G11" s="16">
        <v>1.68</v>
      </c>
      <c r="H11" s="9">
        <f t="shared" si="1"/>
        <v>116</v>
      </c>
      <c r="I11" s="8"/>
      <c r="J11" s="9">
        <f t="shared" si="2"/>
        <v>0</v>
      </c>
      <c r="K11" s="7"/>
      <c r="L11" s="9">
        <f t="shared" si="3"/>
        <v>0</v>
      </c>
      <c r="M11" s="8"/>
      <c r="N11" s="9">
        <f t="shared" si="4"/>
        <v>0</v>
      </c>
      <c r="O11" s="7"/>
      <c r="P11" s="9">
        <f t="shared" si="5"/>
        <v>0</v>
      </c>
      <c r="Q11" s="16">
        <v>2.34</v>
      </c>
      <c r="R11" s="9">
        <f t="shared" si="6"/>
        <v>123</v>
      </c>
      <c r="S11" s="7"/>
      <c r="T11" s="9">
        <f t="shared" si="7"/>
        <v>0</v>
      </c>
      <c r="U11" s="8"/>
      <c r="V11" s="9">
        <f t="shared" si="8"/>
        <v>0</v>
      </c>
      <c r="W11" s="7"/>
      <c r="X11" s="9">
        <f t="shared" si="9"/>
        <v>0</v>
      </c>
      <c r="Y11" s="8"/>
      <c r="Z11" s="9">
        <f t="shared" si="10"/>
        <v>0</v>
      </c>
      <c r="AA11" s="7"/>
      <c r="AB11" s="9">
        <f t="shared" si="11"/>
        <v>0</v>
      </c>
      <c r="AC11" s="8"/>
      <c r="AD11" s="9"/>
      <c r="AE11" s="7"/>
      <c r="AF11" s="9">
        <f t="shared" si="12"/>
        <v>0</v>
      </c>
      <c r="AG11" s="16">
        <v>0.5</v>
      </c>
      <c r="AH11" s="9">
        <f t="shared" si="13"/>
        <v>105</v>
      </c>
      <c r="AI11" s="7"/>
      <c r="AJ11" s="9">
        <f t="shared" si="14"/>
        <v>0</v>
      </c>
      <c r="AK11" s="8"/>
      <c r="AL11" s="9">
        <f t="shared" si="15"/>
        <v>0</v>
      </c>
      <c r="AM11" s="1"/>
      <c r="AN11" s="4">
        <f t="shared" ref="AN11:AN32" si="19">IF(AM11="", 0, IF(AM11&lt;0.4, -100, IF(AM11&lt;0.5, 0, 100 + INT(MIN(AM11, 8) * 10))))</f>
        <v>0</v>
      </c>
      <c r="AO11" s="1"/>
      <c r="AP11" s="4">
        <f t="shared" ref="AP11:AP32" si="20">IF(AO11="", 0, IF(AO11&lt;0.4, -100, IF(AO11&lt;0.5, 0, 100 + INT(MIN(AO11, 8) * 10))))</f>
        <v>0</v>
      </c>
      <c r="AQ11" s="1"/>
      <c r="AR11" s="4">
        <f t="shared" ref="AR11:AR32" si="21">IF(AQ11="", 0, IF(AQ11&lt;0.4, -100, IF(AQ11&lt;0.5, 0, 100 + INT(MIN(AQ11, 8) * 10))))</f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112</v>
      </c>
      <c r="F12" s="7">
        <f t="shared" si="0"/>
        <v>342</v>
      </c>
      <c r="G12" s="16">
        <v>1.74</v>
      </c>
      <c r="H12" s="9">
        <f t="shared" si="1"/>
        <v>117</v>
      </c>
      <c r="I12" s="8"/>
      <c r="J12" s="9">
        <f t="shared" si="2"/>
        <v>0</v>
      </c>
      <c r="K12" s="7"/>
      <c r="L12" s="9">
        <f t="shared" si="3"/>
        <v>0</v>
      </c>
      <c r="M12" s="16">
        <v>0.7</v>
      </c>
      <c r="N12" s="9">
        <f t="shared" si="4"/>
        <v>107</v>
      </c>
      <c r="O12" s="7"/>
      <c r="P12" s="9">
        <f t="shared" si="5"/>
        <v>0</v>
      </c>
      <c r="Q12" s="16">
        <v>1.86</v>
      </c>
      <c r="R12" s="9">
        <f t="shared" si="6"/>
        <v>118</v>
      </c>
      <c r="S12" s="7"/>
      <c r="T12" s="9">
        <f t="shared" si="7"/>
        <v>0</v>
      </c>
      <c r="U12" s="8"/>
      <c r="V12" s="9">
        <f t="shared" si="8"/>
        <v>0</v>
      </c>
      <c r="W12" s="7"/>
      <c r="X12" s="9">
        <f t="shared" si="9"/>
        <v>0</v>
      </c>
      <c r="Y12" s="8"/>
      <c r="Z12" s="9">
        <f t="shared" si="10"/>
        <v>0</v>
      </c>
      <c r="AA12" s="7"/>
      <c r="AB12" s="9">
        <f t="shared" si="11"/>
        <v>0</v>
      </c>
      <c r="AC12" s="8"/>
      <c r="AD12" s="9"/>
      <c r="AE12" s="7"/>
      <c r="AF12" s="9">
        <f t="shared" si="12"/>
        <v>0</v>
      </c>
      <c r="AG12" s="8"/>
      <c r="AH12" s="9">
        <f t="shared" si="13"/>
        <v>0</v>
      </c>
      <c r="AI12" s="7"/>
      <c r="AJ12" s="9">
        <f t="shared" si="14"/>
        <v>0</v>
      </c>
      <c r="AK12" s="8"/>
      <c r="AL12" s="9">
        <f t="shared" si="15"/>
        <v>0</v>
      </c>
      <c r="AM12" s="1"/>
      <c r="AN12" s="4">
        <f t="shared" si="19"/>
        <v>0</v>
      </c>
      <c r="AO12" s="1"/>
      <c r="AP12" s="4">
        <f t="shared" si="20"/>
        <v>0</v>
      </c>
      <c r="AQ12" s="1"/>
      <c r="AR12" s="4">
        <f t="shared" si="21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115</v>
      </c>
      <c r="F13" s="7">
        <f t="shared" si="0"/>
        <v>330</v>
      </c>
      <c r="G13" s="16">
        <v>1.63</v>
      </c>
      <c r="H13" s="9">
        <f t="shared" si="1"/>
        <v>116</v>
      </c>
      <c r="I13" s="8"/>
      <c r="J13" s="9">
        <f t="shared" si="2"/>
        <v>0</v>
      </c>
      <c r="K13" s="7"/>
      <c r="L13" s="9">
        <f t="shared" si="3"/>
        <v>0</v>
      </c>
      <c r="M13" s="16">
        <v>0.64</v>
      </c>
      <c r="N13" s="9">
        <f t="shared" si="4"/>
        <v>106</v>
      </c>
      <c r="O13" s="7"/>
      <c r="P13" s="9">
        <f t="shared" si="5"/>
        <v>0</v>
      </c>
      <c r="Q13" s="16">
        <v>0.86</v>
      </c>
      <c r="R13" s="9">
        <f t="shared" si="6"/>
        <v>108</v>
      </c>
      <c r="S13" s="7"/>
      <c r="T13" s="9">
        <f t="shared" si="7"/>
        <v>0</v>
      </c>
      <c r="U13" s="8"/>
      <c r="V13" s="9">
        <f t="shared" si="8"/>
        <v>0</v>
      </c>
      <c r="W13" s="7"/>
      <c r="X13" s="9">
        <f t="shared" si="9"/>
        <v>0</v>
      </c>
      <c r="Y13" s="8"/>
      <c r="Z13" s="9">
        <f t="shared" si="10"/>
        <v>0</v>
      </c>
      <c r="AA13" s="7"/>
      <c r="AB13" s="9">
        <f t="shared" si="11"/>
        <v>0</v>
      </c>
      <c r="AC13" s="8"/>
      <c r="AD13" s="9"/>
      <c r="AE13" s="7"/>
      <c r="AF13" s="9">
        <f t="shared" si="12"/>
        <v>0</v>
      </c>
      <c r="AG13" s="8"/>
      <c r="AH13" s="9">
        <f t="shared" si="13"/>
        <v>0</v>
      </c>
      <c r="AI13" s="7"/>
      <c r="AJ13" s="9">
        <f t="shared" si="14"/>
        <v>0</v>
      </c>
      <c r="AK13" s="8"/>
      <c r="AL13" s="9">
        <f t="shared" si="15"/>
        <v>0</v>
      </c>
      <c r="AM13" s="1"/>
      <c r="AN13" s="4">
        <f t="shared" si="19"/>
        <v>0</v>
      </c>
      <c r="AO13" s="1"/>
      <c r="AP13" s="4">
        <f t="shared" si="20"/>
        <v>0</v>
      </c>
      <c r="AQ13" s="1"/>
      <c r="AR13" s="4">
        <f t="shared" si="21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114</v>
      </c>
      <c r="F14" s="7">
        <f t="shared" si="0"/>
        <v>327</v>
      </c>
      <c r="G14" s="16">
        <v>1.68</v>
      </c>
      <c r="H14" s="9">
        <f t="shared" si="1"/>
        <v>116</v>
      </c>
      <c r="I14" s="8"/>
      <c r="J14" s="9">
        <f t="shared" si="2"/>
        <v>0</v>
      </c>
      <c r="K14" s="7"/>
      <c r="L14" s="9">
        <f t="shared" si="3"/>
        <v>0</v>
      </c>
      <c r="M14" s="16">
        <v>0.76</v>
      </c>
      <c r="N14" s="9">
        <f t="shared" si="4"/>
        <v>107</v>
      </c>
      <c r="O14" s="7"/>
      <c r="P14" s="9">
        <f t="shared" si="5"/>
        <v>0</v>
      </c>
      <c r="Q14" s="16">
        <v>0.48</v>
      </c>
      <c r="R14" s="9">
        <f t="shared" si="6"/>
        <v>104</v>
      </c>
      <c r="S14" s="7"/>
      <c r="T14" s="9">
        <f t="shared" si="7"/>
        <v>0</v>
      </c>
      <c r="U14" s="8"/>
      <c r="V14" s="9">
        <f t="shared" si="8"/>
        <v>0</v>
      </c>
      <c r="W14" s="7"/>
      <c r="X14" s="9">
        <f t="shared" si="9"/>
        <v>0</v>
      </c>
      <c r="Y14" s="8"/>
      <c r="Z14" s="9">
        <f t="shared" si="10"/>
        <v>0</v>
      </c>
      <c r="AA14" s="7"/>
      <c r="AB14" s="9">
        <f t="shared" si="11"/>
        <v>0</v>
      </c>
      <c r="AC14" s="8"/>
      <c r="AD14" s="9"/>
      <c r="AE14" s="7"/>
      <c r="AF14" s="9">
        <f t="shared" si="12"/>
        <v>0</v>
      </c>
      <c r="AG14" s="8"/>
      <c r="AH14" s="9">
        <f t="shared" si="13"/>
        <v>0</v>
      </c>
      <c r="AI14" s="7"/>
      <c r="AJ14" s="9">
        <f t="shared" si="14"/>
        <v>0</v>
      </c>
      <c r="AK14" s="8"/>
      <c r="AL14" s="9">
        <f t="shared" si="15"/>
        <v>0</v>
      </c>
      <c r="AM14" s="1"/>
      <c r="AN14" s="4">
        <f t="shared" si="19"/>
        <v>0</v>
      </c>
      <c r="AO14" s="1"/>
      <c r="AP14" s="4">
        <f t="shared" si="20"/>
        <v>0</v>
      </c>
      <c r="AQ14" s="1"/>
      <c r="AR14" s="4">
        <f t="shared" si="21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129</v>
      </c>
      <c r="F15" s="7">
        <f t="shared" si="0"/>
        <v>322</v>
      </c>
      <c r="G15" s="16">
        <v>5.17</v>
      </c>
      <c r="H15" s="9">
        <f t="shared" si="1"/>
        <v>151</v>
      </c>
      <c r="I15" s="16">
        <v>7.17</v>
      </c>
      <c r="J15" s="9">
        <f t="shared" si="2"/>
        <v>171</v>
      </c>
      <c r="K15" s="7"/>
      <c r="L15" s="9">
        <f t="shared" si="3"/>
        <v>0</v>
      </c>
      <c r="M15" s="8"/>
      <c r="N15" s="9">
        <f t="shared" si="4"/>
        <v>0</v>
      </c>
      <c r="O15" s="7"/>
      <c r="P15" s="9">
        <f t="shared" si="5"/>
        <v>0</v>
      </c>
      <c r="Q15" s="8"/>
      <c r="R15" s="9">
        <f t="shared" si="6"/>
        <v>0</v>
      </c>
      <c r="S15" s="7"/>
      <c r="T15" s="9">
        <f t="shared" si="7"/>
        <v>0</v>
      </c>
      <c r="U15" s="8"/>
      <c r="V15" s="9">
        <f t="shared" si="8"/>
        <v>0</v>
      </c>
      <c r="W15" s="7"/>
      <c r="X15" s="9">
        <f t="shared" si="9"/>
        <v>0</v>
      </c>
      <c r="Y15" s="8"/>
      <c r="Z15" s="9">
        <f t="shared" si="10"/>
        <v>0</v>
      </c>
      <c r="AA15" s="7"/>
      <c r="AB15" s="9">
        <f t="shared" si="11"/>
        <v>0</v>
      </c>
      <c r="AC15" s="8"/>
      <c r="AD15" s="9"/>
      <c r="AE15" s="7"/>
      <c r="AF15" s="9">
        <f t="shared" si="12"/>
        <v>0</v>
      </c>
      <c r="AG15" s="8"/>
      <c r="AH15" s="9">
        <f t="shared" si="13"/>
        <v>0</v>
      </c>
      <c r="AI15" s="7"/>
      <c r="AJ15" s="9">
        <f t="shared" si="14"/>
        <v>0</v>
      </c>
      <c r="AK15" s="8"/>
      <c r="AL15" s="9">
        <f t="shared" si="15"/>
        <v>0</v>
      </c>
      <c r="AM15" s="1"/>
      <c r="AN15" s="4">
        <f t="shared" si="19"/>
        <v>0</v>
      </c>
      <c r="AO15" s="1"/>
      <c r="AP15" s="4">
        <f t="shared" si="20"/>
        <v>0</v>
      </c>
      <c r="AQ15" s="1"/>
      <c r="AR15" s="4">
        <f t="shared" si="21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124</v>
      </c>
      <c r="F16" s="7">
        <f t="shared" si="0"/>
        <v>297</v>
      </c>
      <c r="G16" s="8"/>
      <c r="H16" s="9">
        <f t="shared" si="1"/>
        <v>0</v>
      </c>
      <c r="I16" s="16">
        <v>19.96</v>
      </c>
      <c r="J16" s="9">
        <f t="shared" si="2"/>
        <v>180</v>
      </c>
      <c r="K16" s="7"/>
      <c r="L16" s="9">
        <f t="shared" si="3"/>
        <v>0</v>
      </c>
      <c r="M16" s="8"/>
      <c r="N16" s="9">
        <f t="shared" si="4"/>
        <v>0</v>
      </c>
      <c r="O16" s="7"/>
      <c r="P16" s="9">
        <f t="shared" si="5"/>
        <v>0</v>
      </c>
      <c r="Q16" s="8"/>
      <c r="R16" s="9">
        <f t="shared" si="6"/>
        <v>0</v>
      </c>
      <c r="S16" s="7"/>
      <c r="T16" s="9">
        <f t="shared" si="7"/>
        <v>0</v>
      </c>
      <c r="U16" s="16">
        <v>1.71</v>
      </c>
      <c r="V16" s="9">
        <f t="shared" si="8"/>
        <v>117</v>
      </c>
      <c r="W16" s="7"/>
      <c r="X16" s="9">
        <f t="shared" si="9"/>
        <v>0</v>
      </c>
      <c r="Y16" s="8"/>
      <c r="Z16" s="9">
        <f t="shared" si="10"/>
        <v>0</v>
      </c>
      <c r="AA16" s="7"/>
      <c r="AB16" s="9">
        <f t="shared" si="11"/>
        <v>0</v>
      </c>
      <c r="AC16" s="8"/>
      <c r="AD16" s="9"/>
      <c r="AE16" s="7"/>
      <c r="AF16" s="9">
        <f t="shared" si="12"/>
        <v>0</v>
      </c>
      <c r="AG16" s="8"/>
      <c r="AH16" s="9">
        <f t="shared" si="13"/>
        <v>0</v>
      </c>
      <c r="AI16" s="7"/>
      <c r="AJ16" s="9">
        <f t="shared" si="14"/>
        <v>0</v>
      </c>
      <c r="AK16" s="8"/>
      <c r="AL16" s="9">
        <f t="shared" si="15"/>
        <v>0</v>
      </c>
      <c r="AM16" s="1"/>
      <c r="AN16" s="4">
        <f t="shared" si="19"/>
        <v>0</v>
      </c>
      <c r="AO16" s="1"/>
      <c r="AP16" s="4">
        <f t="shared" si="20"/>
        <v>0</v>
      </c>
      <c r="AQ16" s="1"/>
      <c r="AR16" s="4">
        <f t="shared" si="21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 t="s">
        <v>91</v>
      </c>
      <c r="F17" s="7">
        <f t="shared" si="0"/>
        <v>267</v>
      </c>
      <c r="G17" s="16">
        <v>4.53</v>
      </c>
      <c r="H17" s="9">
        <f t="shared" si="1"/>
        <v>145</v>
      </c>
      <c r="I17" s="8"/>
      <c r="J17" s="9">
        <f t="shared" si="2"/>
        <v>0</v>
      </c>
      <c r="K17" s="7"/>
      <c r="L17" s="9">
        <f t="shared" si="3"/>
        <v>0</v>
      </c>
      <c r="M17" s="8"/>
      <c r="N17" s="9">
        <f t="shared" si="4"/>
        <v>0</v>
      </c>
      <c r="O17" s="7"/>
      <c r="P17" s="9">
        <f t="shared" si="5"/>
        <v>0</v>
      </c>
      <c r="Q17" s="16">
        <v>2.2000000000000002</v>
      </c>
      <c r="R17" s="9">
        <f t="shared" si="6"/>
        <v>122</v>
      </c>
      <c r="S17" s="7"/>
      <c r="T17" s="9">
        <f t="shared" si="7"/>
        <v>0</v>
      </c>
      <c r="U17" s="8"/>
      <c r="V17" s="9">
        <f t="shared" si="8"/>
        <v>0</v>
      </c>
      <c r="W17" s="7"/>
      <c r="X17" s="9">
        <f t="shared" si="9"/>
        <v>0</v>
      </c>
      <c r="Y17" s="8"/>
      <c r="Z17" s="9">
        <f t="shared" si="10"/>
        <v>0</v>
      </c>
      <c r="AA17" s="7"/>
      <c r="AB17" s="9">
        <f t="shared" si="11"/>
        <v>0</v>
      </c>
      <c r="AC17" s="15"/>
      <c r="AD17" s="9"/>
      <c r="AE17" s="7"/>
      <c r="AF17" s="9">
        <f t="shared" si="12"/>
        <v>0</v>
      </c>
      <c r="AG17" s="8"/>
      <c r="AH17" s="9">
        <f t="shared" si="13"/>
        <v>0</v>
      </c>
      <c r="AI17" s="7"/>
      <c r="AJ17" s="9">
        <f t="shared" si="14"/>
        <v>0</v>
      </c>
      <c r="AK17" s="8"/>
      <c r="AL17" s="9">
        <f t="shared" si="15"/>
        <v>0</v>
      </c>
      <c r="AM17" s="1"/>
      <c r="AN17" s="4">
        <f t="shared" si="19"/>
        <v>0</v>
      </c>
      <c r="AO17" s="1"/>
      <c r="AP17" s="4">
        <f t="shared" si="20"/>
        <v>0</v>
      </c>
      <c r="AQ17" s="1"/>
      <c r="AR17" s="4">
        <f t="shared" si="21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 t="s">
        <v>77</v>
      </c>
      <c r="F18" s="7">
        <f t="shared" si="0"/>
        <v>267</v>
      </c>
      <c r="G18" s="16">
        <v>6.49</v>
      </c>
      <c r="H18" s="9">
        <f t="shared" si="1"/>
        <v>164</v>
      </c>
      <c r="I18" s="8"/>
      <c r="J18" s="9">
        <f t="shared" si="2"/>
        <v>0</v>
      </c>
      <c r="K18" s="7"/>
      <c r="L18" s="9">
        <f t="shared" si="3"/>
        <v>0</v>
      </c>
      <c r="M18" s="8"/>
      <c r="N18" s="9">
        <f t="shared" si="4"/>
        <v>0</v>
      </c>
      <c r="O18" s="7"/>
      <c r="P18" s="9">
        <f t="shared" si="5"/>
        <v>0</v>
      </c>
      <c r="Q18" s="8"/>
      <c r="R18" s="9">
        <f t="shared" si="6"/>
        <v>0</v>
      </c>
      <c r="S18" s="7"/>
      <c r="T18" s="9">
        <f t="shared" si="7"/>
        <v>0</v>
      </c>
      <c r="U18" s="8"/>
      <c r="V18" s="9">
        <f t="shared" si="8"/>
        <v>0</v>
      </c>
      <c r="W18" s="7"/>
      <c r="X18" s="9">
        <f t="shared" si="9"/>
        <v>0</v>
      </c>
      <c r="Y18" s="8"/>
      <c r="Z18" s="9">
        <f t="shared" si="10"/>
        <v>0</v>
      </c>
      <c r="AA18" s="7"/>
      <c r="AB18" s="9">
        <f t="shared" si="11"/>
        <v>0</v>
      </c>
      <c r="AC18" s="12"/>
      <c r="AD18" s="9"/>
      <c r="AE18" s="7"/>
      <c r="AF18" s="9">
        <f t="shared" si="12"/>
        <v>0</v>
      </c>
      <c r="AG18" s="16">
        <v>0.39</v>
      </c>
      <c r="AH18" s="9">
        <f t="shared" si="13"/>
        <v>103</v>
      </c>
      <c r="AI18" s="7"/>
      <c r="AJ18" s="9">
        <f t="shared" si="14"/>
        <v>0</v>
      </c>
      <c r="AK18" s="8"/>
      <c r="AL18" s="9">
        <f t="shared" si="15"/>
        <v>0</v>
      </c>
      <c r="AM18" s="1"/>
      <c r="AN18" s="4">
        <f t="shared" si="19"/>
        <v>0</v>
      </c>
      <c r="AO18" s="1"/>
      <c r="AP18" s="4">
        <f t="shared" si="20"/>
        <v>0</v>
      </c>
      <c r="AQ18" s="1"/>
      <c r="AR18" s="4">
        <f t="shared" si="21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 t="s">
        <v>89</v>
      </c>
      <c r="F19" s="7">
        <f t="shared" si="0"/>
        <v>254</v>
      </c>
      <c r="G19" s="16">
        <v>2.2000000000000002</v>
      </c>
      <c r="H19" s="9">
        <f t="shared" si="1"/>
        <v>122</v>
      </c>
      <c r="I19" s="8"/>
      <c r="J19" s="9">
        <f t="shared" si="2"/>
        <v>0</v>
      </c>
      <c r="K19" s="7"/>
      <c r="L19" s="9">
        <f t="shared" si="3"/>
        <v>0</v>
      </c>
      <c r="M19" s="8"/>
      <c r="N19" s="9">
        <f t="shared" si="4"/>
        <v>0</v>
      </c>
      <c r="O19" s="7"/>
      <c r="P19" s="9">
        <f t="shared" si="5"/>
        <v>0</v>
      </c>
      <c r="Q19" s="16">
        <v>3.25</v>
      </c>
      <c r="R19" s="9">
        <f t="shared" si="6"/>
        <v>132</v>
      </c>
      <c r="S19" s="7"/>
      <c r="T19" s="9">
        <f t="shared" si="7"/>
        <v>0</v>
      </c>
      <c r="U19" s="8"/>
      <c r="V19" s="9">
        <f t="shared" si="8"/>
        <v>0</v>
      </c>
      <c r="W19" s="7"/>
      <c r="X19" s="9">
        <f t="shared" si="9"/>
        <v>0</v>
      </c>
      <c r="Y19" s="8"/>
      <c r="Z19" s="9">
        <f t="shared" si="10"/>
        <v>0</v>
      </c>
      <c r="AA19" s="7"/>
      <c r="AB19" s="9">
        <f t="shared" si="11"/>
        <v>0</v>
      </c>
      <c r="AC19" s="8"/>
      <c r="AD19" s="9"/>
      <c r="AE19" s="7"/>
      <c r="AF19" s="9">
        <f t="shared" si="12"/>
        <v>0</v>
      </c>
      <c r="AG19" s="8"/>
      <c r="AH19" s="9">
        <f t="shared" si="13"/>
        <v>0</v>
      </c>
      <c r="AI19" s="7"/>
      <c r="AJ19" s="9">
        <f t="shared" si="14"/>
        <v>0</v>
      </c>
      <c r="AK19" s="8"/>
      <c r="AL19" s="9">
        <f t="shared" si="15"/>
        <v>0</v>
      </c>
      <c r="AM19" s="1"/>
      <c r="AN19" s="4">
        <f t="shared" si="19"/>
        <v>0</v>
      </c>
      <c r="AO19" s="1"/>
      <c r="AP19" s="4">
        <f t="shared" si="20"/>
        <v>0</v>
      </c>
      <c r="AQ19" s="1"/>
      <c r="AR19" s="4">
        <f t="shared" si="21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">
        <v>93</v>
      </c>
      <c r="F20" s="7">
        <f t="shared" si="0"/>
        <v>254</v>
      </c>
      <c r="G20" s="8"/>
      <c r="H20" s="9">
        <f t="shared" si="1"/>
        <v>0</v>
      </c>
      <c r="I20" s="8"/>
      <c r="J20" s="9">
        <f t="shared" si="2"/>
        <v>0</v>
      </c>
      <c r="K20" s="7"/>
      <c r="L20" s="9">
        <f t="shared" si="3"/>
        <v>0</v>
      </c>
      <c r="M20" s="16">
        <v>0.88</v>
      </c>
      <c r="N20" s="9">
        <f t="shared" si="4"/>
        <v>108</v>
      </c>
      <c r="O20" s="7"/>
      <c r="P20" s="9">
        <f t="shared" si="5"/>
        <v>0</v>
      </c>
      <c r="Q20" s="16">
        <v>4.6100000000000003</v>
      </c>
      <c r="R20" s="9">
        <f t="shared" si="6"/>
        <v>146</v>
      </c>
      <c r="S20" s="7"/>
      <c r="T20" s="9">
        <f t="shared" si="7"/>
        <v>0</v>
      </c>
      <c r="U20" s="8"/>
      <c r="V20" s="9">
        <f t="shared" si="8"/>
        <v>0</v>
      </c>
      <c r="W20" s="7"/>
      <c r="X20" s="9">
        <f t="shared" si="9"/>
        <v>0</v>
      </c>
      <c r="Y20" s="8"/>
      <c r="Z20" s="9">
        <f t="shared" si="10"/>
        <v>0</v>
      </c>
      <c r="AA20" s="7"/>
      <c r="AB20" s="9">
        <f t="shared" si="11"/>
        <v>0</v>
      </c>
      <c r="AC20" s="8"/>
      <c r="AD20" s="9"/>
      <c r="AE20" s="7"/>
      <c r="AF20" s="9">
        <f t="shared" si="12"/>
        <v>0</v>
      </c>
      <c r="AG20" s="8"/>
      <c r="AH20" s="9">
        <f t="shared" si="13"/>
        <v>0</v>
      </c>
      <c r="AI20" s="7"/>
      <c r="AJ20" s="9">
        <f t="shared" si="14"/>
        <v>0</v>
      </c>
      <c r="AK20" s="8"/>
      <c r="AL20" s="9">
        <f t="shared" si="15"/>
        <v>0</v>
      </c>
      <c r="AM20" s="1"/>
      <c r="AN20" s="4">
        <f t="shared" si="19"/>
        <v>0</v>
      </c>
      <c r="AO20" s="1"/>
      <c r="AP20" s="4">
        <f t="shared" si="20"/>
        <v>0</v>
      </c>
      <c r="AQ20" s="1"/>
      <c r="AR20" s="4">
        <f t="shared" si="21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">
        <v>111</v>
      </c>
      <c r="F21" s="7">
        <f t="shared" si="0"/>
        <v>248</v>
      </c>
      <c r="G21" s="16">
        <v>1.97</v>
      </c>
      <c r="H21" s="9">
        <f t="shared" si="1"/>
        <v>119</v>
      </c>
      <c r="I21" s="8"/>
      <c r="J21" s="9">
        <f t="shared" si="2"/>
        <v>0</v>
      </c>
      <c r="K21" s="7"/>
      <c r="L21" s="9">
        <f t="shared" si="3"/>
        <v>0</v>
      </c>
      <c r="M21" s="8"/>
      <c r="N21" s="9">
        <f t="shared" si="4"/>
        <v>0</v>
      </c>
      <c r="O21" s="7"/>
      <c r="P21" s="9">
        <f t="shared" si="5"/>
        <v>0</v>
      </c>
      <c r="Q21" s="16">
        <v>2.98</v>
      </c>
      <c r="R21" s="9">
        <f t="shared" si="6"/>
        <v>129</v>
      </c>
      <c r="S21" s="7"/>
      <c r="T21" s="9">
        <f t="shared" si="7"/>
        <v>0</v>
      </c>
      <c r="U21" s="8"/>
      <c r="V21" s="9">
        <f t="shared" si="8"/>
        <v>0</v>
      </c>
      <c r="W21" s="7"/>
      <c r="X21" s="9">
        <f t="shared" si="9"/>
        <v>0</v>
      </c>
      <c r="Y21" s="8"/>
      <c r="Z21" s="9">
        <f t="shared" si="10"/>
        <v>0</v>
      </c>
      <c r="AA21" s="7"/>
      <c r="AB21" s="9">
        <f t="shared" si="11"/>
        <v>0</v>
      </c>
      <c r="AC21" s="8">
        <v>3.88</v>
      </c>
      <c r="AD21" s="9"/>
      <c r="AE21" s="7"/>
      <c r="AF21" s="9">
        <f t="shared" si="12"/>
        <v>0</v>
      </c>
      <c r="AG21" s="8"/>
      <c r="AH21" s="9">
        <f t="shared" si="13"/>
        <v>0</v>
      </c>
      <c r="AI21" s="7"/>
      <c r="AJ21" s="9">
        <f t="shared" si="14"/>
        <v>0</v>
      </c>
      <c r="AK21" s="8"/>
      <c r="AL21" s="9">
        <f t="shared" si="15"/>
        <v>0</v>
      </c>
      <c r="AM21" s="1"/>
      <c r="AN21" s="4">
        <f t="shared" si="19"/>
        <v>0</v>
      </c>
      <c r="AO21" s="1"/>
      <c r="AP21" s="4">
        <f t="shared" si="20"/>
        <v>0</v>
      </c>
      <c r="AQ21" s="1"/>
      <c r="AR21" s="4">
        <f t="shared" si="21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">
        <v>110</v>
      </c>
      <c r="F22" s="7">
        <f t="shared" si="0"/>
        <v>243</v>
      </c>
      <c r="G22" s="16">
        <v>3.41</v>
      </c>
      <c r="H22" s="9">
        <f t="shared" si="1"/>
        <v>134</v>
      </c>
      <c r="I22" s="8"/>
      <c r="J22" s="9">
        <f t="shared" si="2"/>
        <v>0</v>
      </c>
      <c r="K22" s="7"/>
      <c r="L22" s="9">
        <f t="shared" si="3"/>
        <v>0</v>
      </c>
      <c r="M22" s="16">
        <v>0.99</v>
      </c>
      <c r="N22" s="9">
        <f t="shared" si="4"/>
        <v>109</v>
      </c>
      <c r="O22" s="7"/>
      <c r="P22" s="9">
        <f t="shared" si="5"/>
        <v>0</v>
      </c>
      <c r="Q22" s="8"/>
      <c r="R22" s="9">
        <f t="shared" si="6"/>
        <v>0</v>
      </c>
      <c r="S22" s="7"/>
      <c r="T22" s="9">
        <f t="shared" si="7"/>
        <v>0</v>
      </c>
      <c r="U22" s="8"/>
      <c r="V22" s="9">
        <f t="shared" si="8"/>
        <v>0</v>
      </c>
      <c r="W22" s="7"/>
      <c r="X22" s="9">
        <f t="shared" si="9"/>
        <v>0</v>
      </c>
      <c r="Y22" s="8"/>
      <c r="Z22" s="9">
        <f t="shared" si="10"/>
        <v>0</v>
      </c>
      <c r="AA22" s="7"/>
      <c r="AB22" s="9">
        <f t="shared" si="11"/>
        <v>0</v>
      </c>
      <c r="AC22" s="8"/>
      <c r="AD22" s="9"/>
      <c r="AE22" s="7"/>
      <c r="AF22" s="9">
        <f t="shared" si="12"/>
        <v>0</v>
      </c>
      <c r="AG22" s="8"/>
      <c r="AH22" s="9">
        <f t="shared" si="13"/>
        <v>0</v>
      </c>
      <c r="AI22" s="7"/>
      <c r="AJ22" s="9">
        <f t="shared" si="14"/>
        <v>0</v>
      </c>
      <c r="AK22" s="8"/>
      <c r="AL22" s="9">
        <f t="shared" si="15"/>
        <v>0</v>
      </c>
      <c r="AM22" s="1"/>
      <c r="AN22" s="4">
        <f t="shared" si="19"/>
        <v>0</v>
      </c>
      <c r="AO22" s="1"/>
      <c r="AP22" s="4">
        <f t="shared" si="20"/>
        <v>0</v>
      </c>
      <c r="AQ22" s="1"/>
      <c r="AR22" s="4">
        <f t="shared" si="21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">
        <v>76</v>
      </c>
      <c r="F23" s="7">
        <f t="shared" si="0"/>
        <v>241</v>
      </c>
      <c r="G23" s="16">
        <v>3.85</v>
      </c>
      <c r="H23" s="9">
        <f t="shared" si="1"/>
        <v>138</v>
      </c>
      <c r="I23" s="8"/>
      <c r="J23" s="9">
        <f t="shared" si="2"/>
        <v>0</v>
      </c>
      <c r="K23" s="7"/>
      <c r="L23" s="9">
        <f t="shared" si="3"/>
        <v>0</v>
      </c>
      <c r="M23" s="8"/>
      <c r="N23" s="9">
        <f t="shared" si="4"/>
        <v>0</v>
      </c>
      <c r="O23" s="7"/>
      <c r="P23" s="9">
        <f t="shared" si="5"/>
        <v>0</v>
      </c>
      <c r="Q23" s="8"/>
      <c r="R23" s="9">
        <f t="shared" si="6"/>
        <v>0</v>
      </c>
      <c r="S23" s="7"/>
      <c r="T23" s="9">
        <f t="shared" si="7"/>
        <v>0</v>
      </c>
      <c r="U23" s="8"/>
      <c r="V23" s="9">
        <f t="shared" si="8"/>
        <v>0</v>
      </c>
      <c r="W23" s="7"/>
      <c r="X23" s="9">
        <f t="shared" si="9"/>
        <v>0</v>
      </c>
      <c r="Y23" s="8"/>
      <c r="Z23" s="9">
        <f t="shared" si="10"/>
        <v>0</v>
      </c>
      <c r="AA23" s="7"/>
      <c r="AB23" s="9">
        <f t="shared" si="11"/>
        <v>0</v>
      </c>
      <c r="AC23" s="8"/>
      <c r="AD23" s="9"/>
      <c r="AE23" s="7"/>
      <c r="AF23" s="9">
        <f t="shared" si="12"/>
        <v>0</v>
      </c>
      <c r="AG23" s="16">
        <v>0.33</v>
      </c>
      <c r="AH23" s="9">
        <f t="shared" si="13"/>
        <v>103</v>
      </c>
      <c r="AI23" s="7"/>
      <c r="AJ23" s="9">
        <f t="shared" si="14"/>
        <v>0</v>
      </c>
      <c r="AK23" s="8"/>
      <c r="AL23" s="9">
        <f t="shared" si="15"/>
        <v>0</v>
      </c>
      <c r="AM23" s="1"/>
      <c r="AN23" s="4">
        <f t="shared" si="19"/>
        <v>0</v>
      </c>
      <c r="AO23" s="1"/>
      <c r="AP23" s="4">
        <f t="shared" si="20"/>
        <v>0</v>
      </c>
      <c r="AQ23" s="1"/>
      <c r="AR23" s="4">
        <f t="shared" si="21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">
        <v>122</v>
      </c>
      <c r="F24" s="7">
        <f t="shared" si="0"/>
        <v>240</v>
      </c>
      <c r="G24" s="8"/>
      <c r="H24" s="9">
        <f t="shared" si="1"/>
        <v>0</v>
      </c>
      <c r="I24" s="8"/>
      <c r="J24" s="9">
        <f t="shared" si="2"/>
        <v>0</v>
      </c>
      <c r="K24" s="7"/>
      <c r="L24" s="9">
        <f t="shared" si="3"/>
        <v>0</v>
      </c>
      <c r="M24" s="8"/>
      <c r="N24" s="9">
        <f t="shared" si="4"/>
        <v>0</v>
      </c>
      <c r="O24" s="7"/>
      <c r="P24" s="9">
        <f t="shared" si="5"/>
        <v>0</v>
      </c>
      <c r="Q24" s="16">
        <v>3.16</v>
      </c>
      <c r="R24" s="9">
        <f t="shared" si="6"/>
        <v>131</v>
      </c>
      <c r="S24" s="7"/>
      <c r="T24" s="9">
        <f t="shared" si="7"/>
        <v>0</v>
      </c>
      <c r="U24" s="8"/>
      <c r="V24" s="9">
        <f t="shared" si="8"/>
        <v>0</v>
      </c>
      <c r="W24" s="7"/>
      <c r="X24" s="9">
        <f t="shared" si="9"/>
        <v>0</v>
      </c>
      <c r="Y24" s="8"/>
      <c r="Z24" s="9">
        <f t="shared" si="10"/>
        <v>0</v>
      </c>
      <c r="AA24" s="7"/>
      <c r="AB24" s="9">
        <f t="shared" si="11"/>
        <v>0</v>
      </c>
      <c r="AC24" s="8"/>
      <c r="AD24" s="9"/>
      <c r="AE24" s="7"/>
      <c r="AF24" s="9">
        <f t="shared" si="12"/>
        <v>0</v>
      </c>
      <c r="AG24" s="16">
        <v>0.98</v>
      </c>
      <c r="AH24" s="9">
        <f t="shared" si="13"/>
        <v>109</v>
      </c>
      <c r="AI24" s="7"/>
      <c r="AJ24" s="9">
        <f t="shared" si="14"/>
        <v>0</v>
      </c>
      <c r="AK24" s="8"/>
      <c r="AL24" s="9">
        <f t="shared" si="15"/>
        <v>0</v>
      </c>
      <c r="AM24" s="1"/>
      <c r="AN24" s="4">
        <f t="shared" si="19"/>
        <v>0</v>
      </c>
      <c r="AO24" s="1"/>
      <c r="AP24" s="4">
        <f t="shared" si="20"/>
        <v>0</v>
      </c>
      <c r="AQ24" s="1"/>
      <c r="AR24" s="4">
        <f t="shared" si="21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">
        <v>90</v>
      </c>
      <c r="F25" s="7">
        <f t="shared" si="0"/>
        <v>230</v>
      </c>
      <c r="G25" s="16">
        <v>1.97</v>
      </c>
      <c r="H25" s="9">
        <f t="shared" si="1"/>
        <v>119</v>
      </c>
      <c r="I25" s="8"/>
      <c r="J25" s="9">
        <f t="shared" si="2"/>
        <v>0</v>
      </c>
      <c r="K25" s="7"/>
      <c r="L25" s="9">
        <f t="shared" si="3"/>
        <v>0</v>
      </c>
      <c r="M25" s="16">
        <v>1.1000000000000001</v>
      </c>
      <c r="N25" s="9">
        <f t="shared" si="4"/>
        <v>111</v>
      </c>
      <c r="O25" s="7"/>
      <c r="P25" s="9">
        <f t="shared" si="5"/>
        <v>0</v>
      </c>
      <c r="Q25" s="8"/>
      <c r="R25" s="9">
        <f t="shared" si="6"/>
        <v>0</v>
      </c>
      <c r="S25" s="7"/>
      <c r="T25" s="9">
        <f t="shared" si="7"/>
        <v>0</v>
      </c>
      <c r="U25" s="8"/>
      <c r="V25" s="9">
        <f t="shared" si="8"/>
        <v>0</v>
      </c>
      <c r="W25" s="7"/>
      <c r="X25" s="9">
        <f t="shared" si="9"/>
        <v>0</v>
      </c>
      <c r="Y25" s="8"/>
      <c r="Z25" s="9">
        <f t="shared" si="10"/>
        <v>0</v>
      </c>
      <c r="AA25" s="7"/>
      <c r="AB25" s="9">
        <f t="shared" si="11"/>
        <v>0</v>
      </c>
      <c r="AC25" s="8"/>
      <c r="AD25" s="9"/>
      <c r="AE25" s="7"/>
      <c r="AF25" s="9">
        <f t="shared" si="12"/>
        <v>0</v>
      </c>
      <c r="AG25" s="8"/>
      <c r="AH25" s="9">
        <f t="shared" si="13"/>
        <v>0</v>
      </c>
      <c r="AI25" s="7"/>
      <c r="AJ25" s="9">
        <f t="shared" si="14"/>
        <v>0</v>
      </c>
      <c r="AK25" s="8"/>
      <c r="AL25" s="9">
        <f t="shared" si="15"/>
        <v>0</v>
      </c>
      <c r="AM25" s="1"/>
      <c r="AN25" s="4">
        <f t="shared" si="19"/>
        <v>0</v>
      </c>
      <c r="AO25" s="1"/>
      <c r="AP25" s="4">
        <f t="shared" si="20"/>
        <v>0</v>
      </c>
      <c r="AQ25" s="1"/>
      <c r="AR25" s="4">
        <f t="shared" si="21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">
        <v>78</v>
      </c>
      <c r="F26" s="7">
        <f t="shared" si="0"/>
        <v>229</v>
      </c>
      <c r="G26" s="16">
        <v>2.42</v>
      </c>
      <c r="H26" s="9">
        <f t="shared" si="1"/>
        <v>124</v>
      </c>
      <c r="I26" s="8"/>
      <c r="J26" s="9">
        <f t="shared" si="2"/>
        <v>0</v>
      </c>
      <c r="K26" s="7"/>
      <c r="L26" s="9">
        <f t="shared" si="3"/>
        <v>0</v>
      </c>
      <c r="M26" s="8"/>
      <c r="N26" s="9">
        <f t="shared" si="4"/>
        <v>0</v>
      </c>
      <c r="O26" s="7"/>
      <c r="P26" s="9">
        <f t="shared" si="5"/>
        <v>0</v>
      </c>
      <c r="Q26" s="8"/>
      <c r="R26" s="9">
        <f t="shared" si="6"/>
        <v>0</v>
      </c>
      <c r="S26" s="7"/>
      <c r="T26" s="9">
        <f t="shared" si="7"/>
        <v>0</v>
      </c>
      <c r="U26" s="8"/>
      <c r="V26" s="9">
        <f t="shared" si="8"/>
        <v>0</v>
      </c>
      <c r="W26" s="7"/>
      <c r="X26" s="9">
        <f t="shared" si="9"/>
        <v>0</v>
      </c>
      <c r="Y26" s="8"/>
      <c r="Z26" s="9">
        <f t="shared" si="10"/>
        <v>0</v>
      </c>
      <c r="AA26" s="7"/>
      <c r="AB26" s="9">
        <f t="shared" si="11"/>
        <v>0</v>
      </c>
      <c r="AC26" s="8"/>
      <c r="AD26" s="9"/>
      <c r="AE26" s="7"/>
      <c r="AF26" s="9">
        <f t="shared" si="12"/>
        <v>0</v>
      </c>
      <c r="AG26" s="16">
        <v>0.52</v>
      </c>
      <c r="AH26" s="9">
        <f t="shared" si="13"/>
        <v>105</v>
      </c>
      <c r="AI26" s="7"/>
      <c r="AJ26" s="9">
        <f t="shared" si="14"/>
        <v>0</v>
      </c>
      <c r="AK26" s="8"/>
      <c r="AL26" s="9">
        <f t="shared" si="15"/>
        <v>0</v>
      </c>
      <c r="AM26" s="1"/>
      <c r="AN26" s="4">
        <f t="shared" si="19"/>
        <v>0</v>
      </c>
      <c r="AO26" s="1"/>
      <c r="AP26" s="4">
        <f t="shared" si="20"/>
        <v>0</v>
      </c>
      <c r="AQ26" s="1"/>
      <c r="AR26" s="4">
        <f t="shared" si="21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">
        <v>116</v>
      </c>
      <c r="F27" s="7">
        <f t="shared" si="0"/>
        <v>222</v>
      </c>
      <c r="G27" s="8"/>
      <c r="H27" s="9">
        <f t="shared" si="1"/>
        <v>0</v>
      </c>
      <c r="I27" s="8"/>
      <c r="J27" s="9">
        <f t="shared" si="2"/>
        <v>0</v>
      </c>
      <c r="K27" s="7"/>
      <c r="L27" s="9">
        <f t="shared" si="3"/>
        <v>0</v>
      </c>
      <c r="M27" s="16">
        <v>0.67</v>
      </c>
      <c r="N27" s="9">
        <f t="shared" si="4"/>
        <v>106</v>
      </c>
      <c r="O27" s="7"/>
      <c r="P27" s="9">
        <f t="shared" si="5"/>
        <v>0</v>
      </c>
      <c r="Q27" s="16">
        <v>1.62</v>
      </c>
      <c r="R27" s="9">
        <f t="shared" si="6"/>
        <v>116</v>
      </c>
      <c r="S27" s="7"/>
      <c r="T27" s="9">
        <f t="shared" si="7"/>
        <v>0</v>
      </c>
      <c r="U27" s="8"/>
      <c r="V27" s="9">
        <f t="shared" si="8"/>
        <v>0</v>
      </c>
      <c r="W27" s="7"/>
      <c r="X27" s="9">
        <f t="shared" si="9"/>
        <v>0</v>
      </c>
      <c r="Y27" s="8"/>
      <c r="Z27" s="9">
        <f t="shared" si="10"/>
        <v>0</v>
      </c>
      <c r="AA27" s="7"/>
      <c r="AB27" s="9">
        <f t="shared" si="11"/>
        <v>0</v>
      </c>
      <c r="AC27" s="8"/>
      <c r="AD27" s="9"/>
      <c r="AE27" s="7"/>
      <c r="AF27" s="9">
        <f t="shared" si="12"/>
        <v>0</v>
      </c>
      <c r="AG27" s="8"/>
      <c r="AH27" s="9">
        <f t="shared" si="13"/>
        <v>0</v>
      </c>
      <c r="AI27" s="7"/>
      <c r="AJ27" s="9">
        <f t="shared" si="14"/>
        <v>0</v>
      </c>
      <c r="AK27" s="8"/>
      <c r="AL27" s="9">
        <f t="shared" si="15"/>
        <v>0</v>
      </c>
      <c r="AM27" s="1"/>
      <c r="AN27" s="4">
        <f t="shared" si="19"/>
        <v>0</v>
      </c>
      <c r="AO27" s="1"/>
      <c r="AP27" s="4">
        <f t="shared" si="20"/>
        <v>0</v>
      </c>
      <c r="AQ27" s="1"/>
      <c r="AR27" s="4">
        <f t="shared" si="21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">
        <v>113</v>
      </c>
      <c r="F28" s="7">
        <f t="shared" si="0"/>
        <v>221</v>
      </c>
      <c r="G28" s="16">
        <v>1.68</v>
      </c>
      <c r="H28" s="9">
        <f t="shared" si="1"/>
        <v>116</v>
      </c>
      <c r="I28" s="8"/>
      <c r="J28" s="9">
        <f t="shared" si="2"/>
        <v>0</v>
      </c>
      <c r="K28" s="7"/>
      <c r="L28" s="9">
        <f t="shared" si="3"/>
        <v>0</v>
      </c>
      <c r="M28" s="8"/>
      <c r="N28" s="9">
        <f t="shared" si="4"/>
        <v>0</v>
      </c>
      <c r="O28" s="7"/>
      <c r="P28" s="9">
        <f t="shared" si="5"/>
        <v>0</v>
      </c>
      <c r="Q28" s="16">
        <v>0.59</v>
      </c>
      <c r="R28" s="9">
        <f t="shared" si="6"/>
        <v>105</v>
      </c>
      <c r="S28" s="7"/>
      <c r="T28" s="9">
        <f t="shared" si="7"/>
        <v>0</v>
      </c>
      <c r="U28" s="8"/>
      <c r="V28" s="9">
        <f t="shared" si="8"/>
        <v>0</v>
      </c>
      <c r="W28" s="7"/>
      <c r="X28" s="9">
        <f t="shared" si="9"/>
        <v>0</v>
      </c>
      <c r="Y28" s="8"/>
      <c r="Z28" s="9">
        <f t="shared" si="10"/>
        <v>0</v>
      </c>
      <c r="AA28" s="7"/>
      <c r="AB28" s="9">
        <f t="shared" si="11"/>
        <v>0</v>
      </c>
      <c r="AC28" s="8">
        <v>2.34</v>
      </c>
      <c r="AD28" s="9"/>
      <c r="AE28" s="7"/>
      <c r="AF28" s="9">
        <f t="shared" si="12"/>
        <v>0</v>
      </c>
      <c r="AG28" s="8"/>
      <c r="AH28" s="9">
        <f t="shared" si="13"/>
        <v>0</v>
      </c>
      <c r="AI28" s="7"/>
      <c r="AJ28" s="9">
        <f t="shared" si="14"/>
        <v>0</v>
      </c>
      <c r="AK28" s="8"/>
      <c r="AL28" s="9">
        <f t="shared" si="15"/>
        <v>0</v>
      </c>
      <c r="AM28" s="1"/>
      <c r="AN28" s="4">
        <f t="shared" si="19"/>
        <v>0</v>
      </c>
      <c r="AO28" s="1"/>
      <c r="AP28" s="4">
        <f t="shared" si="20"/>
        <v>0</v>
      </c>
      <c r="AQ28" s="1"/>
      <c r="AR28" s="4">
        <f t="shared" si="21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">
        <v>117</v>
      </c>
      <c r="F29" s="7">
        <f t="shared" si="0"/>
        <v>215</v>
      </c>
      <c r="G29" s="8"/>
      <c r="H29" s="9">
        <f t="shared" si="1"/>
        <v>0</v>
      </c>
      <c r="I29" s="8"/>
      <c r="J29" s="9">
        <f t="shared" si="2"/>
        <v>0</v>
      </c>
      <c r="K29" s="7"/>
      <c r="L29" s="9">
        <f t="shared" si="3"/>
        <v>0</v>
      </c>
      <c r="M29" s="16">
        <v>0.62</v>
      </c>
      <c r="N29" s="9">
        <f t="shared" si="4"/>
        <v>106</v>
      </c>
      <c r="O29" s="7"/>
      <c r="P29" s="9">
        <f t="shared" si="5"/>
        <v>0</v>
      </c>
      <c r="Q29" s="16">
        <v>0.94</v>
      </c>
      <c r="R29" s="9">
        <f t="shared" si="6"/>
        <v>109</v>
      </c>
      <c r="S29" s="7"/>
      <c r="T29" s="9">
        <f t="shared" si="7"/>
        <v>0</v>
      </c>
      <c r="U29" s="8"/>
      <c r="V29" s="9">
        <f t="shared" si="8"/>
        <v>0</v>
      </c>
      <c r="W29" s="7"/>
      <c r="X29" s="9">
        <f t="shared" si="9"/>
        <v>0</v>
      </c>
      <c r="Y29" s="8"/>
      <c r="Z29" s="9">
        <f t="shared" si="10"/>
        <v>0</v>
      </c>
      <c r="AA29" s="7"/>
      <c r="AB29" s="9">
        <f t="shared" si="11"/>
        <v>0</v>
      </c>
      <c r="AC29" s="8"/>
      <c r="AD29" s="9"/>
      <c r="AE29" s="7"/>
      <c r="AF29" s="9">
        <f t="shared" si="12"/>
        <v>0</v>
      </c>
      <c r="AG29" s="8"/>
      <c r="AH29" s="9">
        <f t="shared" si="13"/>
        <v>0</v>
      </c>
      <c r="AI29" s="7"/>
      <c r="AJ29" s="9">
        <f t="shared" si="14"/>
        <v>0</v>
      </c>
      <c r="AK29" s="8"/>
      <c r="AL29" s="9">
        <f t="shared" si="15"/>
        <v>0</v>
      </c>
      <c r="AM29" s="1"/>
      <c r="AN29" s="4">
        <f t="shared" si="19"/>
        <v>0</v>
      </c>
      <c r="AO29" s="1"/>
      <c r="AP29" s="4">
        <f t="shared" si="20"/>
        <v>0</v>
      </c>
      <c r="AQ29" s="1"/>
      <c r="AR29" s="4">
        <f t="shared" si="21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">
        <v>118</v>
      </c>
      <c r="F30" s="7">
        <f t="shared" si="0"/>
        <v>212</v>
      </c>
      <c r="G30" s="8"/>
      <c r="H30" s="9">
        <f t="shared" si="1"/>
        <v>0</v>
      </c>
      <c r="I30" s="8"/>
      <c r="J30" s="9">
        <f t="shared" si="2"/>
        <v>0</v>
      </c>
      <c r="K30" s="7"/>
      <c r="L30" s="9">
        <f t="shared" si="3"/>
        <v>0</v>
      </c>
      <c r="M30" s="16">
        <v>0.62</v>
      </c>
      <c r="N30" s="9">
        <f t="shared" si="4"/>
        <v>106</v>
      </c>
      <c r="O30" s="7"/>
      <c r="P30" s="9">
        <f t="shared" si="5"/>
        <v>0</v>
      </c>
      <c r="Q30" s="16">
        <v>0.62</v>
      </c>
      <c r="R30" s="9">
        <f t="shared" si="6"/>
        <v>106</v>
      </c>
      <c r="S30" s="7"/>
      <c r="T30" s="9">
        <f t="shared" si="7"/>
        <v>0</v>
      </c>
      <c r="U30" s="8"/>
      <c r="V30" s="9">
        <f t="shared" si="8"/>
        <v>0</v>
      </c>
      <c r="W30" s="7"/>
      <c r="X30" s="9">
        <f t="shared" si="9"/>
        <v>0</v>
      </c>
      <c r="Y30" s="8"/>
      <c r="Z30" s="9">
        <f t="shared" si="10"/>
        <v>0</v>
      </c>
      <c r="AA30" s="7"/>
      <c r="AB30" s="9">
        <f t="shared" si="11"/>
        <v>0</v>
      </c>
      <c r="AC30" s="8"/>
      <c r="AD30" s="9"/>
      <c r="AE30" s="7"/>
      <c r="AF30" s="9">
        <f t="shared" si="12"/>
        <v>0</v>
      </c>
      <c r="AG30" s="8"/>
      <c r="AH30" s="9">
        <f t="shared" si="13"/>
        <v>0</v>
      </c>
      <c r="AI30" s="7"/>
      <c r="AJ30" s="9">
        <f t="shared" si="14"/>
        <v>0</v>
      </c>
      <c r="AK30" s="8"/>
      <c r="AL30" s="9">
        <f t="shared" si="15"/>
        <v>0</v>
      </c>
      <c r="AM30" s="1"/>
      <c r="AN30" s="4">
        <f t="shared" si="19"/>
        <v>0</v>
      </c>
      <c r="AO30" s="1"/>
      <c r="AP30" s="4">
        <f t="shared" si="20"/>
        <v>0</v>
      </c>
      <c r="AQ30" s="1"/>
      <c r="AR30" s="4">
        <f t="shared" si="21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">
        <v>86</v>
      </c>
      <c r="F31" s="7">
        <f t="shared" si="0"/>
        <v>180</v>
      </c>
      <c r="G31" s="16">
        <v>8</v>
      </c>
      <c r="H31" s="9">
        <f t="shared" si="1"/>
        <v>180</v>
      </c>
      <c r="I31" s="8"/>
      <c r="J31" s="9">
        <f t="shared" si="2"/>
        <v>0</v>
      </c>
      <c r="K31" s="7"/>
      <c r="L31" s="9">
        <f t="shared" si="3"/>
        <v>0</v>
      </c>
      <c r="M31" s="8"/>
      <c r="N31" s="9">
        <f t="shared" si="4"/>
        <v>0</v>
      </c>
      <c r="O31" s="7"/>
      <c r="P31" s="9">
        <f t="shared" si="5"/>
        <v>0</v>
      </c>
      <c r="Q31" s="8"/>
      <c r="R31" s="9">
        <f t="shared" si="6"/>
        <v>0</v>
      </c>
      <c r="S31" s="7"/>
      <c r="T31" s="9">
        <f t="shared" si="7"/>
        <v>0</v>
      </c>
      <c r="U31" s="8"/>
      <c r="V31" s="9">
        <f t="shared" si="8"/>
        <v>0</v>
      </c>
      <c r="W31" s="7"/>
      <c r="X31" s="9">
        <f t="shared" si="9"/>
        <v>0</v>
      </c>
      <c r="Y31" s="8"/>
      <c r="Z31" s="9">
        <f t="shared" si="10"/>
        <v>0</v>
      </c>
      <c r="AA31" s="7"/>
      <c r="AB31" s="9">
        <f t="shared" si="11"/>
        <v>0</v>
      </c>
      <c r="AC31" s="8"/>
      <c r="AD31" s="9"/>
      <c r="AE31" s="7"/>
      <c r="AF31" s="9">
        <f t="shared" si="12"/>
        <v>0</v>
      </c>
      <c r="AG31" s="8"/>
      <c r="AH31" s="9">
        <f t="shared" si="13"/>
        <v>0</v>
      </c>
      <c r="AI31" s="7"/>
      <c r="AJ31" s="9">
        <f t="shared" si="14"/>
        <v>0</v>
      </c>
      <c r="AK31" s="8"/>
      <c r="AL31" s="9">
        <f t="shared" si="15"/>
        <v>0</v>
      </c>
      <c r="AM31" s="1"/>
      <c r="AN31" s="4">
        <f t="shared" si="19"/>
        <v>0</v>
      </c>
      <c r="AO31" s="1"/>
      <c r="AP31" s="4">
        <f t="shared" si="20"/>
        <v>0</v>
      </c>
      <c r="AQ31" s="1"/>
      <c r="AR31" s="4">
        <f t="shared" si="21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">
        <v>98</v>
      </c>
      <c r="F32" s="7">
        <f t="shared" si="0"/>
        <v>180</v>
      </c>
      <c r="G32" s="8"/>
      <c r="H32" s="9">
        <f t="shared" si="1"/>
        <v>0</v>
      </c>
      <c r="I32" s="16">
        <v>13.96</v>
      </c>
      <c r="J32" s="9">
        <f t="shared" si="2"/>
        <v>180</v>
      </c>
      <c r="K32" s="7"/>
      <c r="L32" s="9">
        <f t="shared" si="3"/>
        <v>0</v>
      </c>
      <c r="M32" s="8"/>
      <c r="N32" s="9">
        <f t="shared" si="4"/>
        <v>0</v>
      </c>
      <c r="O32" s="7"/>
      <c r="P32" s="9">
        <f t="shared" si="5"/>
        <v>0</v>
      </c>
      <c r="Q32" s="8"/>
      <c r="R32" s="9">
        <f t="shared" si="6"/>
        <v>0</v>
      </c>
      <c r="S32" s="7"/>
      <c r="T32" s="9">
        <f t="shared" si="7"/>
        <v>0</v>
      </c>
      <c r="U32" s="8"/>
      <c r="V32" s="9">
        <f t="shared" si="8"/>
        <v>0</v>
      </c>
      <c r="W32" s="7"/>
      <c r="X32" s="9">
        <f t="shared" si="9"/>
        <v>0</v>
      </c>
      <c r="Y32" s="8"/>
      <c r="Z32" s="9">
        <f t="shared" si="10"/>
        <v>0</v>
      </c>
      <c r="AA32" s="7"/>
      <c r="AB32" s="9">
        <f t="shared" si="11"/>
        <v>0</v>
      </c>
      <c r="AC32" s="8"/>
      <c r="AD32" s="9"/>
      <c r="AE32" s="7"/>
      <c r="AF32" s="9">
        <f t="shared" si="12"/>
        <v>0</v>
      </c>
      <c r="AG32" s="8"/>
      <c r="AH32" s="9">
        <f t="shared" si="13"/>
        <v>0</v>
      </c>
      <c r="AI32" s="7"/>
      <c r="AJ32" s="9">
        <f t="shared" si="14"/>
        <v>0</v>
      </c>
      <c r="AK32" s="8"/>
      <c r="AL32" s="9">
        <f t="shared" si="15"/>
        <v>0</v>
      </c>
      <c r="AM32" s="1"/>
      <c r="AN32" s="4">
        <f t="shared" si="19"/>
        <v>0</v>
      </c>
      <c r="AO32" s="1"/>
      <c r="AP32" s="4">
        <f t="shared" si="20"/>
        <v>0</v>
      </c>
      <c r="AQ32" s="1"/>
      <c r="AR32" s="4">
        <f t="shared" si="21"/>
        <v>0</v>
      </c>
      <c r="AS32" s="1"/>
    </row>
    <row r="33" spans="5:38" ht="15.75" x14ac:dyDescent="0.25">
      <c r="E33" s="5" t="s">
        <v>107</v>
      </c>
      <c r="F33" s="7">
        <f t="shared" si="0"/>
        <v>180</v>
      </c>
      <c r="G33" s="8"/>
      <c r="H33" s="9">
        <f t="shared" si="1"/>
        <v>0</v>
      </c>
      <c r="I33" s="16">
        <v>10.59</v>
      </c>
      <c r="J33" s="9">
        <f t="shared" si="2"/>
        <v>180</v>
      </c>
      <c r="K33" s="7"/>
      <c r="L33" s="9">
        <f t="shared" si="3"/>
        <v>0</v>
      </c>
      <c r="M33" s="8"/>
      <c r="N33" s="9">
        <f t="shared" si="4"/>
        <v>0</v>
      </c>
      <c r="O33" s="7"/>
      <c r="P33" s="9">
        <f t="shared" si="5"/>
        <v>0</v>
      </c>
      <c r="Q33" s="8"/>
      <c r="R33" s="9">
        <f t="shared" si="6"/>
        <v>0</v>
      </c>
      <c r="S33" s="7"/>
      <c r="T33" s="9">
        <f t="shared" si="7"/>
        <v>0</v>
      </c>
      <c r="U33" s="8"/>
      <c r="V33" s="9">
        <f t="shared" si="8"/>
        <v>0</v>
      </c>
      <c r="W33" s="7"/>
      <c r="X33" s="9">
        <f t="shared" si="9"/>
        <v>0</v>
      </c>
      <c r="Y33" s="8"/>
      <c r="Z33" s="9">
        <f t="shared" si="10"/>
        <v>0</v>
      </c>
      <c r="AA33" s="7"/>
      <c r="AB33" s="9">
        <f t="shared" si="11"/>
        <v>0</v>
      </c>
      <c r="AC33" s="8"/>
      <c r="AD33" s="9"/>
      <c r="AE33" s="7"/>
      <c r="AF33" s="9">
        <f t="shared" si="12"/>
        <v>0</v>
      </c>
      <c r="AG33" s="8"/>
      <c r="AH33" s="9">
        <f t="shared" si="13"/>
        <v>0</v>
      </c>
      <c r="AI33" s="7"/>
      <c r="AJ33" s="9">
        <f t="shared" si="14"/>
        <v>0</v>
      </c>
      <c r="AK33" s="8"/>
      <c r="AL33" s="9">
        <f t="shared" si="15"/>
        <v>0</v>
      </c>
    </row>
    <row r="34" spans="5:38" ht="15.75" x14ac:dyDescent="0.25">
      <c r="E34" s="5" t="s">
        <v>108</v>
      </c>
      <c r="F34" s="7">
        <f t="shared" si="0"/>
        <v>180</v>
      </c>
      <c r="G34" s="8"/>
      <c r="H34" s="9">
        <f t="shared" si="1"/>
        <v>0</v>
      </c>
      <c r="I34" s="16">
        <v>14.33</v>
      </c>
      <c r="J34" s="9">
        <f t="shared" si="2"/>
        <v>180</v>
      </c>
      <c r="K34" s="7"/>
      <c r="L34" s="9">
        <f t="shared" si="3"/>
        <v>0</v>
      </c>
      <c r="M34" s="8"/>
      <c r="N34" s="9">
        <f t="shared" si="4"/>
        <v>0</v>
      </c>
      <c r="O34" s="7"/>
      <c r="P34" s="9">
        <f t="shared" si="5"/>
        <v>0</v>
      </c>
      <c r="Q34" s="8"/>
      <c r="R34" s="9">
        <f t="shared" si="6"/>
        <v>0</v>
      </c>
      <c r="S34" s="7"/>
      <c r="T34" s="9">
        <f t="shared" si="7"/>
        <v>0</v>
      </c>
      <c r="U34" s="8"/>
      <c r="V34" s="9">
        <f t="shared" si="8"/>
        <v>0</v>
      </c>
      <c r="W34" s="7"/>
      <c r="X34" s="9">
        <f t="shared" si="9"/>
        <v>0</v>
      </c>
      <c r="Y34" s="8"/>
      <c r="Z34" s="9">
        <f t="shared" si="10"/>
        <v>0</v>
      </c>
      <c r="AA34" s="7"/>
      <c r="AB34" s="9">
        <f t="shared" si="11"/>
        <v>0</v>
      </c>
      <c r="AC34" s="8"/>
      <c r="AD34" s="9"/>
      <c r="AE34" s="7"/>
      <c r="AF34" s="9">
        <f t="shared" si="12"/>
        <v>0</v>
      </c>
      <c r="AG34" s="8"/>
      <c r="AH34" s="9">
        <f t="shared" si="13"/>
        <v>0</v>
      </c>
      <c r="AI34" s="7"/>
      <c r="AJ34" s="9">
        <f t="shared" si="14"/>
        <v>0</v>
      </c>
      <c r="AK34" s="8"/>
      <c r="AL34" s="9">
        <f t="shared" si="15"/>
        <v>0</v>
      </c>
    </row>
    <row r="35" spans="5:38" ht="15.75" x14ac:dyDescent="0.25">
      <c r="E35" s="5" t="s">
        <v>119</v>
      </c>
      <c r="F35" s="7">
        <f t="shared" si="0"/>
        <v>180</v>
      </c>
      <c r="G35" s="8"/>
      <c r="H35" s="9">
        <f t="shared" si="1"/>
        <v>0</v>
      </c>
      <c r="I35" s="16">
        <v>9.69</v>
      </c>
      <c r="J35" s="9">
        <f t="shared" si="2"/>
        <v>180</v>
      </c>
      <c r="K35" s="7"/>
      <c r="L35" s="9">
        <f t="shared" si="3"/>
        <v>0</v>
      </c>
      <c r="M35" s="8"/>
      <c r="N35" s="9">
        <f t="shared" si="4"/>
        <v>0</v>
      </c>
      <c r="O35" s="7"/>
      <c r="P35" s="9">
        <f t="shared" si="5"/>
        <v>0</v>
      </c>
      <c r="Q35" s="8"/>
      <c r="R35" s="9">
        <f t="shared" si="6"/>
        <v>0</v>
      </c>
      <c r="S35" s="7"/>
      <c r="T35" s="9">
        <f t="shared" si="7"/>
        <v>0</v>
      </c>
      <c r="U35" s="8"/>
      <c r="V35" s="9">
        <f t="shared" si="8"/>
        <v>0</v>
      </c>
      <c r="W35" s="7"/>
      <c r="X35" s="9">
        <f t="shared" si="9"/>
        <v>0</v>
      </c>
      <c r="Y35" s="8"/>
      <c r="Z35" s="9">
        <f t="shared" si="10"/>
        <v>0</v>
      </c>
      <c r="AA35" s="7"/>
      <c r="AB35" s="9">
        <f t="shared" si="11"/>
        <v>0</v>
      </c>
      <c r="AC35" s="8"/>
      <c r="AD35" s="9"/>
      <c r="AE35" s="7"/>
      <c r="AF35" s="9">
        <f t="shared" si="12"/>
        <v>0</v>
      </c>
      <c r="AG35" s="8"/>
      <c r="AH35" s="9">
        <f t="shared" si="13"/>
        <v>0</v>
      </c>
      <c r="AI35" s="7"/>
      <c r="AJ35" s="9">
        <f t="shared" si="14"/>
        <v>0</v>
      </c>
      <c r="AK35" s="8"/>
      <c r="AL35" s="9">
        <f t="shared" si="15"/>
        <v>0</v>
      </c>
    </row>
    <row r="36" spans="5:38" ht="15.75" x14ac:dyDescent="0.25">
      <c r="E36" s="5" t="s">
        <v>123</v>
      </c>
      <c r="F36" s="7">
        <f t="shared" si="0"/>
        <v>180</v>
      </c>
      <c r="G36" s="8"/>
      <c r="H36" s="9">
        <f t="shared" si="1"/>
        <v>0</v>
      </c>
      <c r="I36" s="16">
        <v>10.28</v>
      </c>
      <c r="J36" s="9">
        <f t="shared" si="2"/>
        <v>180</v>
      </c>
      <c r="K36" s="7"/>
      <c r="L36" s="9">
        <f t="shared" si="3"/>
        <v>0</v>
      </c>
      <c r="M36" s="8"/>
      <c r="N36" s="9">
        <f t="shared" si="4"/>
        <v>0</v>
      </c>
      <c r="O36" s="7"/>
      <c r="P36" s="9">
        <f t="shared" si="5"/>
        <v>0</v>
      </c>
      <c r="Q36" s="8"/>
      <c r="R36" s="9">
        <f t="shared" si="6"/>
        <v>0</v>
      </c>
      <c r="S36" s="7"/>
      <c r="T36" s="9">
        <f t="shared" si="7"/>
        <v>0</v>
      </c>
      <c r="U36" s="8"/>
      <c r="V36" s="9">
        <f t="shared" si="8"/>
        <v>0</v>
      </c>
      <c r="W36" s="7"/>
      <c r="X36" s="9">
        <f t="shared" si="9"/>
        <v>0</v>
      </c>
      <c r="Y36" s="8"/>
      <c r="Z36" s="9">
        <f t="shared" si="10"/>
        <v>0</v>
      </c>
      <c r="AA36" s="7"/>
      <c r="AB36" s="9">
        <f t="shared" si="11"/>
        <v>0</v>
      </c>
      <c r="AC36" s="8"/>
      <c r="AD36" s="9"/>
      <c r="AE36" s="7"/>
      <c r="AF36" s="9">
        <f t="shared" si="12"/>
        <v>0</v>
      </c>
      <c r="AG36" s="8"/>
      <c r="AH36" s="9">
        <f t="shared" si="13"/>
        <v>0</v>
      </c>
      <c r="AI36" s="7"/>
      <c r="AJ36" s="9">
        <f t="shared" si="14"/>
        <v>0</v>
      </c>
      <c r="AK36" s="8"/>
      <c r="AL36" s="9">
        <f t="shared" si="15"/>
        <v>0</v>
      </c>
    </row>
    <row r="37" spans="5:38" ht="15.75" x14ac:dyDescent="0.25">
      <c r="E37" s="5" t="s">
        <v>136</v>
      </c>
      <c r="F37" s="7">
        <f t="shared" si="0"/>
        <v>180</v>
      </c>
      <c r="G37" s="16">
        <v>8.15</v>
      </c>
      <c r="H37" s="9">
        <f t="shared" si="1"/>
        <v>180</v>
      </c>
      <c r="I37" s="8"/>
      <c r="J37" s="9">
        <f t="shared" si="2"/>
        <v>0</v>
      </c>
      <c r="K37" s="7"/>
      <c r="L37" s="9">
        <f t="shared" si="3"/>
        <v>0</v>
      </c>
      <c r="M37" s="8"/>
      <c r="N37" s="9">
        <f t="shared" si="4"/>
        <v>0</v>
      </c>
      <c r="O37" s="7"/>
      <c r="P37" s="9">
        <f t="shared" si="5"/>
        <v>0</v>
      </c>
      <c r="Q37" s="8"/>
      <c r="R37" s="9">
        <f t="shared" si="6"/>
        <v>0</v>
      </c>
      <c r="S37" s="7"/>
      <c r="T37" s="9">
        <f t="shared" si="7"/>
        <v>0</v>
      </c>
      <c r="U37" s="8"/>
      <c r="V37" s="9">
        <f t="shared" si="8"/>
        <v>0</v>
      </c>
      <c r="W37" s="7"/>
      <c r="X37" s="9">
        <f t="shared" si="9"/>
        <v>0</v>
      </c>
      <c r="Y37" s="8"/>
      <c r="Z37" s="9">
        <f t="shared" si="10"/>
        <v>0</v>
      </c>
      <c r="AA37" s="7"/>
      <c r="AB37" s="9">
        <f t="shared" si="11"/>
        <v>0</v>
      </c>
      <c r="AC37" s="8"/>
      <c r="AD37" s="9"/>
      <c r="AE37" s="7"/>
      <c r="AF37" s="9">
        <f t="shared" si="12"/>
        <v>0</v>
      </c>
      <c r="AG37" s="8"/>
      <c r="AH37" s="9">
        <f t="shared" si="13"/>
        <v>0</v>
      </c>
      <c r="AI37" s="7"/>
      <c r="AJ37" s="9">
        <f t="shared" si="14"/>
        <v>0</v>
      </c>
      <c r="AK37" s="8"/>
      <c r="AL37" s="9">
        <f t="shared" si="15"/>
        <v>0</v>
      </c>
    </row>
    <row r="38" spans="5:38" ht="15.75" x14ac:dyDescent="0.25">
      <c r="E38" s="2" t="s">
        <v>153</v>
      </c>
      <c r="F38" s="7">
        <f t="shared" si="0"/>
        <v>180</v>
      </c>
      <c r="G38" s="16">
        <v>9.56</v>
      </c>
      <c r="H38" s="13">
        <f t="shared" si="1"/>
        <v>180</v>
      </c>
      <c r="I38" s="8"/>
      <c r="J38" s="9">
        <f t="shared" si="2"/>
        <v>0</v>
      </c>
      <c r="K38" s="7"/>
      <c r="L38" s="9">
        <f t="shared" si="3"/>
        <v>0</v>
      </c>
      <c r="M38" s="8"/>
      <c r="N38" s="9">
        <f t="shared" si="4"/>
        <v>0</v>
      </c>
      <c r="O38" s="7"/>
      <c r="P38" s="9">
        <f t="shared" si="5"/>
        <v>0</v>
      </c>
      <c r="Q38" s="8"/>
      <c r="R38" s="9">
        <f t="shared" si="6"/>
        <v>0</v>
      </c>
      <c r="S38" s="7"/>
      <c r="T38" s="9">
        <f t="shared" si="7"/>
        <v>0</v>
      </c>
      <c r="U38" s="8"/>
      <c r="V38" s="9">
        <f t="shared" si="8"/>
        <v>0</v>
      </c>
      <c r="W38" s="7"/>
      <c r="X38" s="9">
        <f t="shared" si="9"/>
        <v>0</v>
      </c>
      <c r="Y38" s="8"/>
      <c r="Z38" s="9">
        <f t="shared" si="10"/>
        <v>0</v>
      </c>
      <c r="AA38" s="7"/>
      <c r="AB38" s="9">
        <f t="shared" si="11"/>
        <v>0</v>
      </c>
      <c r="AC38" s="8"/>
      <c r="AD38" s="9"/>
      <c r="AE38" s="7"/>
      <c r="AF38" s="9">
        <f t="shared" si="12"/>
        <v>0</v>
      </c>
      <c r="AG38" s="8"/>
      <c r="AH38" s="9">
        <f t="shared" si="13"/>
        <v>0</v>
      </c>
      <c r="AI38" s="7"/>
      <c r="AJ38" s="9">
        <f t="shared" si="14"/>
        <v>0</v>
      </c>
      <c r="AK38" s="8"/>
      <c r="AL38" s="9">
        <f t="shared" si="15"/>
        <v>0</v>
      </c>
    </row>
    <row r="39" spans="5:38" ht="15.75" x14ac:dyDescent="0.25">
      <c r="E39" s="5" t="s">
        <v>87</v>
      </c>
      <c r="F39" s="7">
        <f t="shared" si="0"/>
        <v>143</v>
      </c>
      <c r="G39" s="16">
        <v>4.33</v>
      </c>
      <c r="H39" s="9">
        <f t="shared" si="1"/>
        <v>143</v>
      </c>
      <c r="I39" s="8"/>
      <c r="J39" s="9">
        <f t="shared" si="2"/>
        <v>0</v>
      </c>
      <c r="K39" s="7"/>
      <c r="L39" s="9">
        <f t="shared" si="3"/>
        <v>0</v>
      </c>
      <c r="M39" s="8"/>
      <c r="N39" s="9">
        <f t="shared" si="4"/>
        <v>0</v>
      </c>
      <c r="O39" s="7"/>
      <c r="P39" s="9">
        <f t="shared" si="5"/>
        <v>0</v>
      </c>
      <c r="Q39" s="8"/>
      <c r="R39" s="9">
        <f t="shared" si="6"/>
        <v>0</v>
      </c>
      <c r="S39" s="7"/>
      <c r="T39" s="9">
        <f t="shared" si="7"/>
        <v>0</v>
      </c>
      <c r="U39" s="8"/>
      <c r="V39" s="9">
        <f t="shared" si="8"/>
        <v>0</v>
      </c>
      <c r="W39" s="7"/>
      <c r="X39" s="9">
        <f t="shared" si="9"/>
        <v>0</v>
      </c>
      <c r="Y39" s="8"/>
      <c r="Z39" s="9">
        <f t="shared" si="10"/>
        <v>0</v>
      </c>
      <c r="AA39" s="7"/>
      <c r="AB39" s="9">
        <f t="shared" si="11"/>
        <v>0</v>
      </c>
      <c r="AC39" s="8"/>
      <c r="AD39" s="9"/>
      <c r="AE39" s="7"/>
      <c r="AF39" s="9">
        <f t="shared" si="12"/>
        <v>0</v>
      </c>
      <c r="AG39" s="8"/>
      <c r="AH39" s="9">
        <f t="shared" si="13"/>
        <v>0</v>
      </c>
      <c r="AI39" s="7"/>
      <c r="AJ39" s="9">
        <f t="shared" si="14"/>
        <v>0</v>
      </c>
      <c r="AK39" s="8"/>
      <c r="AL39" s="9">
        <f t="shared" si="15"/>
        <v>0</v>
      </c>
    </row>
    <row r="40" spans="5:38" ht="15.75" x14ac:dyDescent="0.25">
      <c r="E40" s="5" t="s">
        <v>85</v>
      </c>
      <c r="F40" s="7">
        <f t="shared" si="0"/>
        <v>132</v>
      </c>
      <c r="G40" s="16">
        <v>3.24</v>
      </c>
      <c r="H40" s="9">
        <f t="shared" si="1"/>
        <v>132</v>
      </c>
      <c r="I40" s="8"/>
      <c r="J40" s="9">
        <f t="shared" si="2"/>
        <v>0</v>
      </c>
      <c r="K40" s="7"/>
      <c r="L40" s="9">
        <f t="shared" si="3"/>
        <v>0</v>
      </c>
      <c r="M40" s="8"/>
      <c r="N40" s="9">
        <f t="shared" si="4"/>
        <v>0</v>
      </c>
      <c r="O40" s="7"/>
      <c r="P40" s="9">
        <f t="shared" si="5"/>
        <v>0</v>
      </c>
      <c r="Q40" s="8"/>
      <c r="R40" s="9">
        <f t="shared" si="6"/>
        <v>0</v>
      </c>
      <c r="S40" s="7"/>
      <c r="T40" s="9">
        <f t="shared" si="7"/>
        <v>0</v>
      </c>
      <c r="U40" s="8"/>
      <c r="V40" s="9">
        <f t="shared" si="8"/>
        <v>0</v>
      </c>
      <c r="W40" s="7"/>
      <c r="X40" s="9">
        <f t="shared" si="9"/>
        <v>0</v>
      </c>
      <c r="Y40" s="8"/>
      <c r="Z40" s="9">
        <f t="shared" si="10"/>
        <v>0</v>
      </c>
      <c r="AA40" s="7"/>
      <c r="AB40" s="9">
        <f t="shared" si="11"/>
        <v>0</v>
      </c>
      <c r="AC40" s="8"/>
      <c r="AD40" s="9"/>
      <c r="AE40" s="7"/>
      <c r="AF40" s="9">
        <f t="shared" si="12"/>
        <v>0</v>
      </c>
      <c r="AG40" s="8"/>
      <c r="AH40" s="9">
        <f t="shared" si="13"/>
        <v>0</v>
      </c>
      <c r="AI40" s="7"/>
      <c r="AJ40" s="9">
        <f t="shared" si="14"/>
        <v>0</v>
      </c>
      <c r="AK40" s="8"/>
      <c r="AL40" s="9">
        <f t="shared" si="15"/>
        <v>0</v>
      </c>
    </row>
    <row r="41" spans="5:38" ht="15.75" x14ac:dyDescent="0.25">
      <c r="E41" s="5" t="s">
        <v>154</v>
      </c>
      <c r="F41" s="7">
        <f t="shared" si="0"/>
        <v>125</v>
      </c>
      <c r="G41" s="8"/>
      <c r="H41" s="9">
        <f t="shared" si="1"/>
        <v>0</v>
      </c>
      <c r="I41" s="8"/>
      <c r="J41" s="9">
        <f t="shared" si="2"/>
        <v>0</v>
      </c>
      <c r="K41" s="7"/>
      <c r="L41" s="9">
        <f t="shared" si="3"/>
        <v>0</v>
      </c>
      <c r="M41" s="8"/>
      <c r="N41" s="9">
        <f t="shared" si="4"/>
        <v>0</v>
      </c>
      <c r="O41" s="7"/>
      <c r="P41" s="9">
        <f t="shared" si="5"/>
        <v>0</v>
      </c>
      <c r="Q41" s="16">
        <v>2.57</v>
      </c>
      <c r="R41" s="9">
        <f t="shared" si="6"/>
        <v>125</v>
      </c>
      <c r="S41" s="7"/>
      <c r="T41" s="9">
        <f t="shared" si="7"/>
        <v>0</v>
      </c>
      <c r="U41" s="8"/>
      <c r="V41" s="9">
        <f t="shared" si="8"/>
        <v>0</v>
      </c>
      <c r="W41" s="7"/>
      <c r="X41" s="9">
        <f t="shared" si="9"/>
        <v>0</v>
      </c>
      <c r="Y41" s="8"/>
      <c r="Z41" s="9">
        <f t="shared" si="10"/>
        <v>0</v>
      </c>
      <c r="AA41" s="7"/>
      <c r="AB41" s="9">
        <f t="shared" si="11"/>
        <v>0</v>
      </c>
      <c r="AC41" s="8"/>
      <c r="AD41" s="9"/>
      <c r="AE41" s="7"/>
      <c r="AF41" s="9">
        <f t="shared" si="12"/>
        <v>0</v>
      </c>
      <c r="AG41" s="8"/>
      <c r="AH41" s="9">
        <f t="shared" si="13"/>
        <v>0</v>
      </c>
      <c r="AI41" s="7"/>
      <c r="AJ41" s="9">
        <f t="shared" si="14"/>
        <v>0</v>
      </c>
      <c r="AK41" s="8"/>
      <c r="AL41" s="9">
        <f t="shared" si="15"/>
        <v>0</v>
      </c>
    </row>
    <row r="42" spans="5:38" ht="15.75" x14ac:dyDescent="0.25">
      <c r="E42" s="5" t="s">
        <v>147</v>
      </c>
      <c r="F42" s="7">
        <f t="shared" si="0"/>
        <v>120</v>
      </c>
      <c r="G42" s="8"/>
      <c r="H42" s="9">
        <f t="shared" si="1"/>
        <v>0</v>
      </c>
      <c r="I42" s="8"/>
      <c r="J42" s="9">
        <f t="shared" si="2"/>
        <v>0</v>
      </c>
      <c r="K42" s="7"/>
      <c r="L42" s="9">
        <f t="shared" si="3"/>
        <v>0</v>
      </c>
      <c r="M42" s="8"/>
      <c r="N42" s="9">
        <f t="shared" si="4"/>
        <v>0</v>
      </c>
      <c r="O42" s="7"/>
      <c r="P42" s="9">
        <f t="shared" si="5"/>
        <v>0</v>
      </c>
      <c r="Q42" s="16">
        <v>2.06</v>
      </c>
      <c r="R42" s="9">
        <f t="shared" si="6"/>
        <v>120</v>
      </c>
      <c r="S42" s="7"/>
      <c r="T42" s="9">
        <f t="shared" si="7"/>
        <v>0</v>
      </c>
      <c r="U42" s="8"/>
      <c r="V42" s="9">
        <f t="shared" si="8"/>
        <v>0</v>
      </c>
      <c r="W42" s="7"/>
      <c r="X42" s="9">
        <f t="shared" si="9"/>
        <v>0</v>
      </c>
      <c r="Y42" s="8"/>
      <c r="Z42" s="9">
        <f t="shared" si="10"/>
        <v>0</v>
      </c>
      <c r="AA42" s="7"/>
      <c r="AB42" s="9">
        <f t="shared" si="11"/>
        <v>0</v>
      </c>
      <c r="AC42" s="8"/>
      <c r="AD42" s="9"/>
      <c r="AE42" s="7"/>
      <c r="AF42" s="9">
        <f t="shared" si="12"/>
        <v>0</v>
      </c>
      <c r="AG42" s="8"/>
      <c r="AH42" s="9">
        <f t="shared" si="13"/>
        <v>0</v>
      </c>
      <c r="AI42" s="7"/>
      <c r="AJ42" s="9">
        <f t="shared" si="14"/>
        <v>0</v>
      </c>
      <c r="AK42" s="8"/>
      <c r="AL42" s="9">
        <f t="shared" si="15"/>
        <v>0</v>
      </c>
    </row>
    <row r="43" spans="5:38" ht="15.75" x14ac:dyDescent="0.25">
      <c r="E43" s="5" t="s">
        <v>128</v>
      </c>
      <c r="F43" s="7">
        <f t="shared" si="0"/>
        <v>116</v>
      </c>
      <c r="G43" s="8"/>
      <c r="H43" s="9">
        <f t="shared" si="1"/>
        <v>0</v>
      </c>
      <c r="I43" s="8"/>
      <c r="J43" s="9">
        <f t="shared" si="2"/>
        <v>0</v>
      </c>
      <c r="K43" s="7"/>
      <c r="L43" s="9">
        <f t="shared" si="3"/>
        <v>0</v>
      </c>
      <c r="M43" s="8"/>
      <c r="N43" s="9">
        <f t="shared" si="4"/>
        <v>0</v>
      </c>
      <c r="O43" s="7"/>
      <c r="P43" s="9">
        <f t="shared" si="5"/>
        <v>0</v>
      </c>
      <c r="Q43" s="8"/>
      <c r="R43" s="9">
        <f t="shared" si="6"/>
        <v>0</v>
      </c>
      <c r="S43" s="7"/>
      <c r="T43" s="9">
        <f t="shared" si="7"/>
        <v>0</v>
      </c>
      <c r="U43" s="16">
        <v>1.66</v>
      </c>
      <c r="V43" s="9">
        <f t="shared" si="8"/>
        <v>116</v>
      </c>
      <c r="W43" s="7"/>
      <c r="X43" s="9">
        <f t="shared" si="9"/>
        <v>0</v>
      </c>
      <c r="Y43" s="8"/>
      <c r="Z43" s="9">
        <f t="shared" si="10"/>
        <v>0</v>
      </c>
      <c r="AA43" s="7"/>
      <c r="AB43" s="9">
        <f t="shared" si="11"/>
        <v>0</v>
      </c>
      <c r="AC43" s="8"/>
      <c r="AD43" s="9"/>
      <c r="AE43" s="7"/>
      <c r="AF43" s="9">
        <f t="shared" si="12"/>
        <v>0</v>
      </c>
      <c r="AG43" s="8"/>
      <c r="AH43" s="9">
        <f t="shared" si="13"/>
        <v>0</v>
      </c>
      <c r="AI43" s="7"/>
      <c r="AJ43" s="9">
        <f t="shared" si="14"/>
        <v>0</v>
      </c>
      <c r="AK43" s="8"/>
      <c r="AL43" s="9">
        <f t="shared" si="15"/>
        <v>0</v>
      </c>
    </row>
    <row r="44" spans="5:38" ht="15.75" x14ac:dyDescent="0.25">
      <c r="E44" s="5" t="s">
        <v>99</v>
      </c>
      <c r="F44" s="7">
        <f t="shared" si="0"/>
        <v>114</v>
      </c>
      <c r="G44" s="8"/>
      <c r="H44" s="9">
        <f t="shared" si="1"/>
        <v>0</v>
      </c>
      <c r="I44" s="8"/>
      <c r="J44" s="9">
        <f t="shared" si="2"/>
        <v>0</v>
      </c>
      <c r="K44" s="7"/>
      <c r="L44" s="9">
        <f t="shared" si="3"/>
        <v>0</v>
      </c>
      <c r="M44" s="16">
        <v>1.48</v>
      </c>
      <c r="N44" s="9">
        <f t="shared" si="4"/>
        <v>114</v>
      </c>
      <c r="O44" s="7"/>
      <c r="P44" s="9">
        <f t="shared" si="5"/>
        <v>0</v>
      </c>
      <c r="Q44" s="8"/>
      <c r="R44" s="9">
        <f t="shared" si="6"/>
        <v>0</v>
      </c>
      <c r="S44" s="7"/>
      <c r="T44" s="9">
        <f t="shared" si="7"/>
        <v>0</v>
      </c>
      <c r="U44" s="8"/>
      <c r="V44" s="9">
        <f t="shared" si="8"/>
        <v>0</v>
      </c>
      <c r="W44" s="7"/>
      <c r="X44" s="9">
        <f t="shared" si="9"/>
        <v>0</v>
      </c>
      <c r="Y44" s="8"/>
      <c r="Z44" s="9">
        <f t="shared" si="10"/>
        <v>0</v>
      </c>
      <c r="AA44" s="7"/>
      <c r="AB44" s="9">
        <f t="shared" si="11"/>
        <v>0</v>
      </c>
      <c r="AC44" s="8"/>
      <c r="AD44" s="9"/>
      <c r="AE44" s="7"/>
      <c r="AF44" s="9">
        <f t="shared" si="12"/>
        <v>0</v>
      </c>
      <c r="AG44" s="8"/>
      <c r="AH44" s="9">
        <f t="shared" si="13"/>
        <v>0</v>
      </c>
      <c r="AI44" s="7"/>
      <c r="AJ44" s="9">
        <f t="shared" si="14"/>
        <v>0</v>
      </c>
      <c r="AK44" s="8"/>
      <c r="AL44" s="9">
        <f t="shared" si="15"/>
        <v>0</v>
      </c>
    </row>
    <row r="45" spans="5:38" ht="15.75" x14ac:dyDescent="0.25">
      <c r="E45" s="5" t="s">
        <v>141</v>
      </c>
      <c r="F45" s="7">
        <f t="shared" si="0"/>
        <v>114</v>
      </c>
      <c r="G45" s="8"/>
      <c r="H45" s="9">
        <f t="shared" si="1"/>
        <v>0</v>
      </c>
      <c r="I45" s="8"/>
      <c r="J45" s="9">
        <f t="shared" si="2"/>
        <v>0</v>
      </c>
      <c r="K45" s="7"/>
      <c r="L45" s="9">
        <f t="shared" si="3"/>
        <v>0</v>
      </c>
      <c r="M45" s="8"/>
      <c r="N45" s="9">
        <f t="shared" si="4"/>
        <v>0</v>
      </c>
      <c r="O45" s="7"/>
      <c r="P45" s="9">
        <f t="shared" si="5"/>
        <v>0</v>
      </c>
      <c r="Q45" s="8"/>
      <c r="R45" s="9">
        <f t="shared" si="6"/>
        <v>0</v>
      </c>
      <c r="S45" s="7"/>
      <c r="T45" s="9">
        <f t="shared" si="7"/>
        <v>0</v>
      </c>
      <c r="U45" s="8"/>
      <c r="V45" s="9">
        <f t="shared" si="8"/>
        <v>0</v>
      </c>
      <c r="W45" s="7"/>
      <c r="X45" s="9">
        <f t="shared" si="9"/>
        <v>0</v>
      </c>
      <c r="Y45" s="8"/>
      <c r="Z45" s="9">
        <f t="shared" si="10"/>
        <v>0</v>
      </c>
      <c r="AA45" s="7"/>
      <c r="AB45" s="9">
        <f t="shared" si="11"/>
        <v>0</v>
      </c>
      <c r="AC45" s="8"/>
      <c r="AD45" s="9"/>
      <c r="AE45" s="7"/>
      <c r="AF45" s="9">
        <f t="shared" si="12"/>
        <v>0</v>
      </c>
      <c r="AG45" s="8"/>
      <c r="AH45" s="9">
        <f t="shared" si="13"/>
        <v>0</v>
      </c>
      <c r="AI45" s="7"/>
      <c r="AJ45" s="9">
        <f t="shared" si="14"/>
        <v>0</v>
      </c>
      <c r="AK45" s="16">
        <v>1.45</v>
      </c>
      <c r="AL45" s="9">
        <f t="shared" si="15"/>
        <v>114</v>
      </c>
    </row>
    <row r="46" spans="5:38" ht="15.75" x14ac:dyDescent="0.25">
      <c r="E46" s="5" t="s">
        <v>110</v>
      </c>
      <c r="F46" s="7">
        <f t="shared" si="0"/>
        <v>107</v>
      </c>
      <c r="G46" s="8"/>
      <c r="H46" s="9">
        <f t="shared" si="1"/>
        <v>0</v>
      </c>
      <c r="I46" s="8"/>
      <c r="J46" s="9">
        <f t="shared" si="2"/>
        <v>0</v>
      </c>
      <c r="K46" s="7"/>
      <c r="L46" s="9">
        <f t="shared" si="3"/>
        <v>0</v>
      </c>
      <c r="M46" s="8"/>
      <c r="N46" s="9">
        <f t="shared" si="4"/>
        <v>0</v>
      </c>
      <c r="O46" s="7"/>
      <c r="P46" s="9">
        <f t="shared" si="5"/>
        <v>0</v>
      </c>
      <c r="Q46" s="16">
        <v>0.79</v>
      </c>
      <c r="R46" s="9">
        <f t="shared" si="6"/>
        <v>107</v>
      </c>
      <c r="S46" s="7"/>
      <c r="T46" s="9">
        <f t="shared" si="7"/>
        <v>0</v>
      </c>
      <c r="U46" s="8"/>
      <c r="V46" s="9">
        <f t="shared" si="8"/>
        <v>0</v>
      </c>
      <c r="W46" s="7"/>
      <c r="X46" s="9">
        <f t="shared" si="9"/>
        <v>0</v>
      </c>
      <c r="Y46" s="8"/>
      <c r="Z46" s="9">
        <f t="shared" si="10"/>
        <v>0</v>
      </c>
      <c r="AA46" s="7"/>
      <c r="AB46" s="9">
        <f t="shared" si="11"/>
        <v>0</v>
      </c>
      <c r="AC46" s="8"/>
      <c r="AD46" s="9"/>
      <c r="AE46" s="7"/>
      <c r="AF46" s="9">
        <f t="shared" si="12"/>
        <v>0</v>
      </c>
      <c r="AG46" s="8"/>
      <c r="AH46" s="9">
        <f t="shared" si="13"/>
        <v>0</v>
      </c>
      <c r="AI46" s="7"/>
      <c r="AJ46" s="9">
        <f t="shared" si="14"/>
        <v>0</v>
      </c>
      <c r="AK46" s="8"/>
      <c r="AL46" s="9">
        <f t="shared" si="15"/>
        <v>0</v>
      </c>
    </row>
    <row r="47" spans="5:38" ht="15.75" x14ac:dyDescent="0.25">
      <c r="E47" s="5" t="s">
        <v>120</v>
      </c>
      <c r="F47" s="7">
        <f t="shared" si="0"/>
        <v>103</v>
      </c>
      <c r="G47" s="8"/>
      <c r="H47" s="9">
        <f t="shared" si="1"/>
        <v>0</v>
      </c>
      <c r="I47" s="8"/>
      <c r="J47" s="9">
        <f t="shared" si="2"/>
        <v>0</v>
      </c>
      <c r="K47" s="7"/>
      <c r="L47" s="9">
        <f t="shared" si="3"/>
        <v>0</v>
      </c>
      <c r="M47" s="8"/>
      <c r="N47" s="9">
        <f t="shared" si="4"/>
        <v>0</v>
      </c>
      <c r="O47" s="7"/>
      <c r="P47" s="9">
        <f t="shared" si="5"/>
        <v>0</v>
      </c>
      <c r="Q47" s="8"/>
      <c r="R47" s="9">
        <f t="shared" si="6"/>
        <v>0</v>
      </c>
      <c r="S47" s="7"/>
      <c r="T47" s="9">
        <f t="shared" si="7"/>
        <v>0</v>
      </c>
      <c r="U47" s="8"/>
      <c r="V47" s="9">
        <f t="shared" si="8"/>
        <v>0</v>
      </c>
      <c r="W47" s="7"/>
      <c r="X47" s="9">
        <f t="shared" si="9"/>
        <v>0</v>
      </c>
      <c r="Y47" s="8"/>
      <c r="Z47" s="9">
        <f t="shared" si="10"/>
        <v>0</v>
      </c>
      <c r="AA47" s="7"/>
      <c r="AB47" s="9">
        <f t="shared" si="11"/>
        <v>0</v>
      </c>
      <c r="AC47" s="8"/>
      <c r="AD47" s="9"/>
      <c r="AE47" s="7"/>
      <c r="AF47" s="9">
        <f t="shared" si="12"/>
        <v>0</v>
      </c>
      <c r="AG47" s="16">
        <v>0.31</v>
      </c>
      <c r="AH47" s="9">
        <f t="shared" si="13"/>
        <v>103</v>
      </c>
      <c r="AI47" s="7"/>
      <c r="AJ47" s="9">
        <f t="shared" si="14"/>
        <v>0</v>
      </c>
      <c r="AK47" s="8"/>
      <c r="AL47" s="9">
        <f t="shared" si="15"/>
        <v>0</v>
      </c>
    </row>
    <row r="48" spans="5:38" ht="15.75" x14ac:dyDescent="0.25">
      <c r="E48" s="5"/>
      <c r="F48" s="7">
        <f t="shared" ref="F48:F62" si="22">SUM(H48,J48,L48,N48,P48,R48,T48,V48,X48,Z48,AB48,AD48,AF48,AH48,AJ48,AL48,AN48,AP48,AR48)</f>
        <v>0</v>
      </c>
      <c r="G48" s="8"/>
      <c r="H48" s="9">
        <f t="shared" ref="H48:H62" si="23">IF(G48="", 0, IF(G48&lt;0.1, 0, 100 + INT(MIN(G48, 8) * 10)))</f>
        <v>0</v>
      </c>
      <c r="I48" s="8"/>
      <c r="J48" s="9">
        <f t="shared" ref="J48:J62" si="24">IF(I48="", 0, IF(I48&lt;0.1, 0, 100 + INT(MIN(I48, 8) * 10)))</f>
        <v>0</v>
      </c>
      <c r="K48" s="7"/>
      <c r="L48" s="9">
        <f t="shared" ref="L48:L62" si="25">IF(K48="", 0, IF(K48&lt;0.4, -100, IF(K48&lt;0.5, 0, 100 + INT(MIN(K48, 8) * 10))))</f>
        <v>0</v>
      </c>
      <c r="M48" s="8"/>
      <c r="N48" s="9">
        <f t="shared" ref="N48:N62" si="26">IF(M48="", 0, IF(M48&lt;0.1, 0, 100 + INT(MIN(M48, 8) * 10)))</f>
        <v>0</v>
      </c>
      <c r="O48" s="7"/>
      <c r="P48" s="9">
        <f t="shared" ref="P48:P62" si="27">IF(O48="", 0, IF(O48&lt;0.4, -100, IF(O48&lt;0.5, 0, 100 + INT(MIN(O48, 8) * 10))))</f>
        <v>0</v>
      </c>
      <c r="Q48" s="8"/>
      <c r="R48" s="9">
        <f t="shared" ref="R48:R62" si="28">IF(Q48="", 0, IF(Q48&lt;0.1, 0, 100 + INT(MIN(Q48, 8) * 10)))</f>
        <v>0</v>
      </c>
      <c r="S48" s="7"/>
      <c r="T48" s="9">
        <f t="shared" ref="T48:T62" si="29">IF(S48="", 0, IF(S48&lt;0.4, -100, IF(S48&lt;0.5, 0, 100 + INT(MIN(S48, 8) * 10))))</f>
        <v>0</v>
      </c>
      <c r="U48" s="8"/>
      <c r="V48" s="9">
        <f t="shared" ref="V48:V62" si="30">IF(U48="", 0, IF(U48&lt;0.1, 0, 100 + INT(MIN(U48, 8) * 10)))</f>
        <v>0</v>
      </c>
      <c r="W48" s="7"/>
      <c r="X48" s="9">
        <f t="shared" ref="X48:X62" si="31">IF(W48="", 0, IF(W48&lt;0.4, -100, IF(W48&lt;0.5, 0, 100 + INT(MIN(W48, 8) * 10))))</f>
        <v>0</v>
      </c>
      <c r="Y48" s="8"/>
      <c r="Z48" s="9">
        <f t="shared" ref="Z48:Z62" si="32">IF(Y48="", 0, IF(Y48&lt;0.4, -100, IF(Y48&lt;0.5, 0, 100 + INT(MIN(Y48, 8) * 10))))</f>
        <v>0</v>
      </c>
      <c r="AA48" s="7"/>
      <c r="AB48" s="9">
        <f t="shared" ref="AB48:AB62" si="33">IF(AA48="", 0, IF(AA48&lt;0.4, -100, IF(AA48&lt;0.5, 0, 100 + INT(MIN(AA48, 8) * 10))))</f>
        <v>0</v>
      </c>
      <c r="AC48" s="8"/>
      <c r="AD48" s="9"/>
      <c r="AE48" s="7"/>
      <c r="AF48" s="9">
        <f t="shared" ref="AF48:AF62" si="34">IF(AE48="", 0, IF(AE48&lt;0.4, -100, IF(AE48&lt;0.5, 0, 100 + INT(MIN(AE48, 8) * 10))))</f>
        <v>0</v>
      </c>
      <c r="AG48" s="8"/>
      <c r="AH48" s="9">
        <f t="shared" ref="AH48:AH62" si="35">IF(AG48="", 0, IF(AG48&lt;0.1, 0, 100 + INT(MIN(AG48, 8) * 10)))</f>
        <v>0</v>
      </c>
      <c r="AI48" s="7"/>
      <c r="AJ48" s="9">
        <f t="shared" ref="AJ48:AJ62" si="36">IF(AI48="", 0, IF(AI48&lt;0.4, -100, IF(AI48&lt;0.5, 0, 100 + INT(MIN(AI48, 8) * 10))))</f>
        <v>0</v>
      </c>
      <c r="AK48" s="8"/>
      <c r="AL48" s="9">
        <f t="shared" ref="AL48:AL62" si="37">IF(AK48="", 0, IF(AK48&lt;0.4, -100, IF(AK48&lt;0.5, 0, 100 + INT(MIN(AK48, 8) * 10))))</f>
        <v>0</v>
      </c>
    </row>
    <row r="49" spans="5:38" ht="15.75" x14ac:dyDescent="0.25">
      <c r="E49" s="5"/>
      <c r="F49" s="7">
        <f t="shared" si="22"/>
        <v>0</v>
      </c>
      <c r="G49" s="8"/>
      <c r="H49" s="9">
        <f t="shared" si="23"/>
        <v>0</v>
      </c>
      <c r="I49" s="8"/>
      <c r="J49" s="9">
        <f t="shared" si="24"/>
        <v>0</v>
      </c>
      <c r="K49" s="7"/>
      <c r="L49" s="9">
        <f t="shared" si="25"/>
        <v>0</v>
      </c>
      <c r="M49" s="8"/>
      <c r="N49" s="9">
        <f t="shared" si="26"/>
        <v>0</v>
      </c>
      <c r="O49" s="7"/>
      <c r="P49" s="9">
        <f t="shared" si="27"/>
        <v>0</v>
      </c>
      <c r="Q49" s="8"/>
      <c r="R49" s="9">
        <f t="shared" si="28"/>
        <v>0</v>
      </c>
      <c r="S49" s="7"/>
      <c r="T49" s="9">
        <f t="shared" si="29"/>
        <v>0</v>
      </c>
      <c r="U49" s="8"/>
      <c r="V49" s="9">
        <f t="shared" si="30"/>
        <v>0</v>
      </c>
      <c r="W49" s="7"/>
      <c r="X49" s="9">
        <f t="shared" si="31"/>
        <v>0</v>
      </c>
      <c r="Y49" s="8"/>
      <c r="Z49" s="9">
        <f t="shared" si="32"/>
        <v>0</v>
      </c>
      <c r="AA49" s="7"/>
      <c r="AB49" s="9">
        <f t="shared" si="33"/>
        <v>0</v>
      </c>
      <c r="AC49" s="8"/>
      <c r="AD49" s="9"/>
      <c r="AE49" s="7"/>
      <c r="AF49" s="9">
        <f t="shared" si="34"/>
        <v>0</v>
      </c>
      <c r="AG49" s="8"/>
      <c r="AH49" s="9">
        <f t="shared" si="35"/>
        <v>0</v>
      </c>
      <c r="AI49" s="7"/>
      <c r="AJ49" s="9">
        <f t="shared" si="36"/>
        <v>0</v>
      </c>
      <c r="AK49" s="8"/>
      <c r="AL49" s="9">
        <f t="shared" si="37"/>
        <v>0</v>
      </c>
    </row>
    <row r="50" spans="5:38" ht="15.75" x14ac:dyDescent="0.25">
      <c r="E50" s="5"/>
      <c r="F50" s="7">
        <f t="shared" si="22"/>
        <v>0</v>
      </c>
      <c r="G50" s="8"/>
      <c r="H50" s="9">
        <f t="shared" si="23"/>
        <v>0</v>
      </c>
      <c r="I50" s="8"/>
      <c r="J50" s="9">
        <f t="shared" si="24"/>
        <v>0</v>
      </c>
      <c r="K50" s="7"/>
      <c r="L50" s="9">
        <f t="shared" si="25"/>
        <v>0</v>
      </c>
      <c r="M50" s="8"/>
      <c r="N50" s="9">
        <f t="shared" si="26"/>
        <v>0</v>
      </c>
      <c r="O50" s="7"/>
      <c r="P50" s="9">
        <f t="shared" si="27"/>
        <v>0</v>
      </c>
      <c r="Q50" s="8"/>
      <c r="R50" s="9">
        <f t="shared" si="28"/>
        <v>0</v>
      </c>
      <c r="S50" s="7"/>
      <c r="T50" s="9">
        <f t="shared" si="29"/>
        <v>0</v>
      </c>
      <c r="U50" s="8"/>
      <c r="V50" s="9">
        <f t="shared" si="30"/>
        <v>0</v>
      </c>
      <c r="W50" s="7"/>
      <c r="X50" s="9">
        <f t="shared" si="31"/>
        <v>0</v>
      </c>
      <c r="Y50" s="8"/>
      <c r="Z50" s="9">
        <f t="shared" si="32"/>
        <v>0</v>
      </c>
      <c r="AA50" s="7"/>
      <c r="AB50" s="9">
        <f t="shared" si="33"/>
        <v>0</v>
      </c>
      <c r="AC50" s="8"/>
      <c r="AD50" s="9"/>
      <c r="AE50" s="7"/>
      <c r="AF50" s="9">
        <f t="shared" si="34"/>
        <v>0</v>
      </c>
      <c r="AG50" s="8"/>
      <c r="AH50" s="9">
        <f t="shared" si="35"/>
        <v>0</v>
      </c>
      <c r="AI50" s="7"/>
      <c r="AJ50" s="9">
        <f t="shared" si="36"/>
        <v>0</v>
      </c>
      <c r="AK50" s="8"/>
      <c r="AL50" s="9">
        <f t="shared" si="37"/>
        <v>0</v>
      </c>
    </row>
    <row r="51" spans="5:38" ht="15.75" x14ac:dyDescent="0.25">
      <c r="E51" s="5"/>
      <c r="F51" s="7">
        <f t="shared" si="22"/>
        <v>0</v>
      </c>
      <c r="G51" s="8"/>
      <c r="H51" s="9">
        <f t="shared" si="23"/>
        <v>0</v>
      </c>
      <c r="I51" s="8"/>
      <c r="J51" s="9">
        <f t="shared" si="24"/>
        <v>0</v>
      </c>
      <c r="K51" s="7"/>
      <c r="L51" s="9">
        <f t="shared" si="25"/>
        <v>0</v>
      </c>
      <c r="M51" s="8"/>
      <c r="N51" s="9">
        <f t="shared" si="26"/>
        <v>0</v>
      </c>
      <c r="O51" s="7"/>
      <c r="P51" s="9">
        <f t="shared" si="27"/>
        <v>0</v>
      </c>
      <c r="Q51" s="8"/>
      <c r="R51" s="9">
        <f t="shared" si="28"/>
        <v>0</v>
      </c>
      <c r="S51" s="7"/>
      <c r="T51" s="9">
        <f t="shared" si="29"/>
        <v>0</v>
      </c>
      <c r="U51" s="8"/>
      <c r="V51" s="9">
        <f t="shared" si="30"/>
        <v>0</v>
      </c>
      <c r="W51" s="7"/>
      <c r="X51" s="9">
        <f t="shared" si="31"/>
        <v>0</v>
      </c>
      <c r="Y51" s="8"/>
      <c r="Z51" s="9">
        <f t="shared" si="32"/>
        <v>0</v>
      </c>
      <c r="AA51" s="7"/>
      <c r="AB51" s="9">
        <f t="shared" si="33"/>
        <v>0</v>
      </c>
      <c r="AC51" s="8"/>
      <c r="AD51" s="9"/>
      <c r="AE51" s="7"/>
      <c r="AF51" s="9">
        <f t="shared" si="34"/>
        <v>0</v>
      </c>
      <c r="AG51" s="8"/>
      <c r="AH51" s="9">
        <f t="shared" si="35"/>
        <v>0</v>
      </c>
      <c r="AI51" s="7"/>
      <c r="AJ51" s="9">
        <f t="shared" si="36"/>
        <v>0</v>
      </c>
      <c r="AK51" s="8"/>
      <c r="AL51" s="9">
        <f t="shared" si="37"/>
        <v>0</v>
      </c>
    </row>
    <row r="52" spans="5:38" ht="15.75" x14ac:dyDescent="0.25">
      <c r="E52" s="5"/>
      <c r="F52" s="7">
        <f t="shared" si="22"/>
        <v>0</v>
      </c>
      <c r="G52" s="8"/>
      <c r="H52" s="9">
        <f t="shared" si="23"/>
        <v>0</v>
      </c>
      <c r="I52" s="8"/>
      <c r="J52" s="9">
        <f t="shared" si="24"/>
        <v>0</v>
      </c>
      <c r="K52" s="7"/>
      <c r="L52" s="9">
        <f t="shared" si="25"/>
        <v>0</v>
      </c>
      <c r="M52" s="8"/>
      <c r="N52" s="9">
        <f t="shared" si="26"/>
        <v>0</v>
      </c>
      <c r="O52" s="7"/>
      <c r="P52" s="9">
        <f t="shared" si="27"/>
        <v>0</v>
      </c>
      <c r="Q52" s="8"/>
      <c r="R52" s="9">
        <f t="shared" si="28"/>
        <v>0</v>
      </c>
      <c r="S52" s="7"/>
      <c r="T52" s="9">
        <f t="shared" si="29"/>
        <v>0</v>
      </c>
      <c r="U52" s="8"/>
      <c r="V52" s="9">
        <f t="shared" si="30"/>
        <v>0</v>
      </c>
      <c r="W52" s="7"/>
      <c r="X52" s="9">
        <f t="shared" si="31"/>
        <v>0</v>
      </c>
      <c r="Y52" s="8"/>
      <c r="Z52" s="9">
        <f t="shared" si="32"/>
        <v>0</v>
      </c>
      <c r="AA52" s="7"/>
      <c r="AB52" s="9">
        <f t="shared" si="33"/>
        <v>0</v>
      </c>
      <c r="AC52" s="8"/>
      <c r="AD52" s="9"/>
      <c r="AE52" s="7"/>
      <c r="AF52" s="9">
        <f t="shared" si="34"/>
        <v>0</v>
      </c>
      <c r="AG52" s="8"/>
      <c r="AH52" s="9">
        <f t="shared" si="35"/>
        <v>0</v>
      </c>
      <c r="AI52" s="7"/>
      <c r="AJ52" s="9">
        <f t="shared" si="36"/>
        <v>0</v>
      </c>
      <c r="AK52" s="8"/>
      <c r="AL52" s="9">
        <f t="shared" si="37"/>
        <v>0</v>
      </c>
    </row>
    <row r="53" spans="5:38" ht="15.75" x14ac:dyDescent="0.25">
      <c r="E53" s="5"/>
      <c r="F53" s="7">
        <f t="shared" si="22"/>
        <v>0</v>
      </c>
      <c r="G53" s="8"/>
      <c r="H53" s="9">
        <f t="shared" si="23"/>
        <v>0</v>
      </c>
      <c r="I53" s="8"/>
      <c r="J53" s="9">
        <f t="shared" si="24"/>
        <v>0</v>
      </c>
      <c r="K53" s="7"/>
      <c r="L53" s="9">
        <f t="shared" si="25"/>
        <v>0</v>
      </c>
      <c r="M53" s="8"/>
      <c r="N53" s="9">
        <f t="shared" si="26"/>
        <v>0</v>
      </c>
      <c r="O53" s="7"/>
      <c r="P53" s="9">
        <f t="shared" si="27"/>
        <v>0</v>
      </c>
      <c r="Q53" s="8"/>
      <c r="R53" s="9">
        <f t="shared" si="28"/>
        <v>0</v>
      </c>
      <c r="S53" s="7"/>
      <c r="T53" s="9">
        <f t="shared" si="29"/>
        <v>0</v>
      </c>
      <c r="U53" s="8"/>
      <c r="V53" s="9">
        <f t="shared" si="30"/>
        <v>0</v>
      </c>
      <c r="W53" s="7"/>
      <c r="X53" s="9">
        <f t="shared" si="31"/>
        <v>0</v>
      </c>
      <c r="Y53" s="8"/>
      <c r="Z53" s="9">
        <f t="shared" si="32"/>
        <v>0</v>
      </c>
      <c r="AA53" s="7"/>
      <c r="AB53" s="9">
        <f t="shared" si="33"/>
        <v>0</v>
      </c>
      <c r="AC53" s="8"/>
      <c r="AD53" s="9"/>
      <c r="AE53" s="7"/>
      <c r="AF53" s="9">
        <f t="shared" si="34"/>
        <v>0</v>
      </c>
      <c r="AG53" s="8"/>
      <c r="AH53" s="9">
        <f t="shared" si="35"/>
        <v>0</v>
      </c>
      <c r="AI53" s="7"/>
      <c r="AJ53" s="9">
        <f t="shared" si="36"/>
        <v>0</v>
      </c>
      <c r="AK53" s="8"/>
      <c r="AL53" s="9">
        <f t="shared" si="37"/>
        <v>0</v>
      </c>
    </row>
    <row r="54" spans="5:38" ht="15.75" x14ac:dyDescent="0.25">
      <c r="E54" s="5"/>
      <c r="F54" s="7">
        <f t="shared" si="22"/>
        <v>0</v>
      </c>
      <c r="G54" s="8"/>
      <c r="H54" s="9">
        <f t="shared" si="23"/>
        <v>0</v>
      </c>
      <c r="I54" s="8"/>
      <c r="J54" s="9">
        <f t="shared" si="24"/>
        <v>0</v>
      </c>
      <c r="K54" s="7"/>
      <c r="L54" s="9">
        <f t="shared" si="25"/>
        <v>0</v>
      </c>
      <c r="M54" s="8"/>
      <c r="N54" s="9">
        <f t="shared" si="26"/>
        <v>0</v>
      </c>
      <c r="O54" s="7"/>
      <c r="P54" s="9">
        <f t="shared" si="27"/>
        <v>0</v>
      </c>
      <c r="Q54" s="8"/>
      <c r="R54" s="9">
        <f t="shared" si="28"/>
        <v>0</v>
      </c>
      <c r="S54" s="7"/>
      <c r="T54" s="9">
        <f t="shared" si="29"/>
        <v>0</v>
      </c>
      <c r="U54" s="8"/>
      <c r="V54" s="9">
        <f t="shared" si="30"/>
        <v>0</v>
      </c>
      <c r="W54" s="7"/>
      <c r="X54" s="9">
        <f t="shared" si="31"/>
        <v>0</v>
      </c>
      <c r="Y54" s="8"/>
      <c r="Z54" s="9">
        <f t="shared" si="32"/>
        <v>0</v>
      </c>
      <c r="AA54" s="7"/>
      <c r="AB54" s="9">
        <f t="shared" si="33"/>
        <v>0</v>
      </c>
      <c r="AC54" s="8"/>
      <c r="AD54" s="9"/>
      <c r="AE54" s="7"/>
      <c r="AF54" s="9">
        <f t="shared" si="34"/>
        <v>0</v>
      </c>
      <c r="AG54" s="8"/>
      <c r="AH54" s="9">
        <f t="shared" si="35"/>
        <v>0</v>
      </c>
      <c r="AI54" s="7"/>
      <c r="AJ54" s="9">
        <f t="shared" si="36"/>
        <v>0</v>
      </c>
      <c r="AK54" s="8"/>
      <c r="AL54" s="9">
        <f t="shared" si="37"/>
        <v>0</v>
      </c>
    </row>
    <row r="55" spans="5:38" ht="15.75" x14ac:dyDescent="0.25">
      <c r="E55" s="5"/>
      <c r="F55" s="7">
        <f t="shared" si="22"/>
        <v>0</v>
      </c>
      <c r="G55" s="8"/>
      <c r="H55" s="9">
        <f t="shared" si="23"/>
        <v>0</v>
      </c>
      <c r="I55" s="8"/>
      <c r="J55" s="9">
        <f t="shared" si="24"/>
        <v>0</v>
      </c>
      <c r="K55" s="7"/>
      <c r="L55" s="9">
        <f t="shared" si="25"/>
        <v>0</v>
      </c>
      <c r="M55" s="8"/>
      <c r="N55" s="9">
        <f t="shared" si="26"/>
        <v>0</v>
      </c>
      <c r="O55" s="7"/>
      <c r="P55" s="9">
        <f t="shared" si="27"/>
        <v>0</v>
      </c>
      <c r="Q55" s="8"/>
      <c r="R55" s="9">
        <f t="shared" si="28"/>
        <v>0</v>
      </c>
      <c r="S55" s="7"/>
      <c r="T55" s="9">
        <f t="shared" si="29"/>
        <v>0</v>
      </c>
      <c r="U55" s="8"/>
      <c r="V55" s="9">
        <f t="shared" si="30"/>
        <v>0</v>
      </c>
      <c r="W55" s="7"/>
      <c r="X55" s="9">
        <f t="shared" si="31"/>
        <v>0</v>
      </c>
      <c r="Y55" s="8"/>
      <c r="Z55" s="9">
        <f t="shared" si="32"/>
        <v>0</v>
      </c>
      <c r="AA55" s="7"/>
      <c r="AB55" s="9">
        <f t="shared" si="33"/>
        <v>0</v>
      </c>
      <c r="AC55" s="8"/>
      <c r="AD55" s="9"/>
      <c r="AE55" s="7"/>
      <c r="AF55" s="9">
        <f t="shared" si="34"/>
        <v>0</v>
      </c>
      <c r="AG55" s="8"/>
      <c r="AH55" s="9">
        <f t="shared" si="35"/>
        <v>0</v>
      </c>
      <c r="AI55" s="7"/>
      <c r="AJ55" s="9">
        <f t="shared" si="36"/>
        <v>0</v>
      </c>
      <c r="AK55" s="8"/>
      <c r="AL55" s="9">
        <f t="shared" si="37"/>
        <v>0</v>
      </c>
    </row>
    <row r="56" spans="5:38" ht="15.75" x14ac:dyDescent="0.25">
      <c r="E56" s="5"/>
      <c r="F56" s="7">
        <f t="shared" si="22"/>
        <v>0</v>
      </c>
      <c r="G56" s="8"/>
      <c r="H56" s="9">
        <f t="shared" si="23"/>
        <v>0</v>
      </c>
      <c r="I56" s="8"/>
      <c r="J56" s="9">
        <f t="shared" si="24"/>
        <v>0</v>
      </c>
      <c r="K56" s="7"/>
      <c r="L56" s="9">
        <f t="shared" si="25"/>
        <v>0</v>
      </c>
      <c r="M56" s="8"/>
      <c r="N56" s="9">
        <f t="shared" si="26"/>
        <v>0</v>
      </c>
      <c r="O56" s="7"/>
      <c r="P56" s="9">
        <f t="shared" si="27"/>
        <v>0</v>
      </c>
      <c r="Q56" s="8"/>
      <c r="R56" s="9">
        <f t="shared" si="28"/>
        <v>0</v>
      </c>
      <c r="S56" s="7"/>
      <c r="T56" s="9">
        <f t="shared" si="29"/>
        <v>0</v>
      </c>
      <c r="U56" s="8"/>
      <c r="V56" s="9">
        <f t="shared" si="30"/>
        <v>0</v>
      </c>
      <c r="W56" s="7"/>
      <c r="X56" s="9">
        <f t="shared" si="31"/>
        <v>0</v>
      </c>
      <c r="Y56" s="8"/>
      <c r="Z56" s="9">
        <f t="shared" si="32"/>
        <v>0</v>
      </c>
      <c r="AA56" s="7"/>
      <c r="AB56" s="9">
        <f t="shared" si="33"/>
        <v>0</v>
      </c>
      <c r="AC56" s="8"/>
      <c r="AD56" s="9"/>
      <c r="AE56" s="7"/>
      <c r="AF56" s="9">
        <f t="shared" si="34"/>
        <v>0</v>
      </c>
      <c r="AG56" s="8"/>
      <c r="AH56" s="9">
        <f t="shared" si="35"/>
        <v>0</v>
      </c>
      <c r="AI56" s="7"/>
      <c r="AJ56" s="9">
        <f t="shared" si="36"/>
        <v>0</v>
      </c>
      <c r="AK56" s="8"/>
      <c r="AL56" s="9">
        <f t="shared" si="37"/>
        <v>0</v>
      </c>
    </row>
    <row r="57" spans="5:38" ht="15.75" x14ac:dyDescent="0.25">
      <c r="E57" s="5"/>
      <c r="F57" s="7">
        <f t="shared" si="22"/>
        <v>0</v>
      </c>
      <c r="G57" s="8"/>
      <c r="H57" s="9">
        <f t="shared" si="23"/>
        <v>0</v>
      </c>
      <c r="I57" s="8"/>
      <c r="J57" s="9">
        <f t="shared" si="24"/>
        <v>0</v>
      </c>
      <c r="K57" s="7"/>
      <c r="L57" s="9">
        <f t="shared" si="25"/>
        <v>0</v>
      </c>
      <c r="M57" s="8"/>
      <c r="N57" s="9">
        <f t="shared" si="26"/>
        <v>0</v>
      </c>
      <c r="O57" s="7"/>
      <c r="P57" s="9">
        <f t="shared" si="27"/>
        <v>0</v>
      </c>
      <c r="Q57" s="8"/>
      <c r="R57" s="9">
        <f t="shared" si="28"/>
        <v>0</v>
      </c>
      <c r="S57" s="7"/>
      <c r="T57" s="9">
        <f t="shared" si="29"/>
        <v>0</v>
      </c>
      <c r="U57" s="8"/>
      <c r="V57" s="9">
        <f t="shared" si="30"/>
        <v>0</v>
      </c>
      <c r="W57" s="7"/>
      <c r="X57" s="9">
        <f t="shared" si="31"/>
        <v>0</v>
      </c>
      <c r="Y57" s="8"/>
      <c r="Z57" s="9">
        <f t="shared" si="32"/>
        <v>0</v>
      </c>
      <c r="AA57" s="7"/>
      <c r="AB57" s="9">
        <f t="shared" si="33"/>
        <v>0</v>
      </c>
      <c r="AC57" s="8"/>
      <c r="AD57" s="9"/>
      <c r="AE57" s="7"/>
      <c r="AF57" s="9">
        <f t="shared" si="34"/>
        <v>0</v>
      </c>
      <c r="AG57" s="8"/>
      <c r="AH57" s="9">
        <f t="shared" si="35"/>
        <v>0</v>
      </c>
      <c r="AI57" s="7"/>
      <c r="AJ57" s="9">
        <f t="shared" si="36"/>
        <v>0</v>
      </c>
      <c r="AK57" s="8"/>
      <c r="AL57" s="9">
        <f t="shared" si="37"/>
        <v>0</v>
      </c>
    </row>
    <row r="58" spans="5:38" ht="15.75" x14ac:dyDescent="0.25">
      <c r="E58" s="5"/>
      <c r="F58" s="7">
        <f t="shared" si="22"/>
        <v>0</v>
      </c>
      <c r="G58" s="8"/>
      <c r="H58" s="9">
        <f t="shared" si="23"/>
        <v>0</v>
      </c>
      <c r="I58" s="8"/>
      <c r="J58" s="9">
        <f t="shared" si="24"/>
        <v>0</v>
      </c>
      <c r="K58" s="7"/>
      <c r="L58" s="9">
        <f t="shared" si="25"/>
        <v>0</v>
      </c>
      <c r="M58" s="8"/>
      <c r="N58" s="9">
        <f t="shared" si="26"/>
        <v>0</v>
      </c>
      <c r="O58" s="7"/>
      <c r="P58" s="9">
        <f t="shared" si="27"/>
        <v>0</v>
      </c>
      <c r="Q58" s="8"/>
      <c r="R58" s="9">
        <f t="shared" si="28"/>
        <v>0</v>
      </c>
      <c r="S58" s="7"/>
      <c r="T58" s="9">
        <f t="shared" si="29"/>
        <v>0</v>
      </c>
      <c r="U58" s="8"/>
      <c r="V58" s="9">
        <f t="shared" si="30"/>
        <v>0</v>
      </c>
      <c r="W58" s="7"/>
      <c r="X58" s="9">
        <f t="shared" si="31"/>
        <v>0</v>
      </c>
      <c r="Y58" s="8"/>
      <c r="Z58" s="9">
        <f t="shared" si="32"/>
        <v>0</v>
      </c>
      <c r="AA58" s="7"/>
      <c r="AB58" s="9">
        <f t="shared" si="33"/>
        <v>0</v>
      </c>
      <c r="AC58" s="8"/>
      <c r="AD58" s="9"/>
      <c r="AE58" s="7"/>
      <c r="AF58" s="9">
        <f t="shared" si="34"/>
        <v>0</v>
      </c>
      <c r="AG58" s="8"/>
      <c r="AH58" s="9">
        <f t="shared" si="35"/>
        <v>0</v>
      </c>
      <c r="AI58" s="7"/>
      <c r="AJ58" s="9">
        <f t="shared" si="36"/>
        <v>0</v>
      </c>
      <c r="AK58" s="8"/>
      <c r="AL58" s="9">
        <f t="shared" si="37"/>
        <v>0</v>
      </c>
    </row>
    <row r="59" spans="5:38" ht="15.75" x14ac:dyDescent="0.25">
      <c r="E59" s="5"/>
      <c r="F59" s="7">
        <f t="shared" si="22"/>
        <v>0</v>
      </c>
      <c r="G59" s="8"/>
      <c r="H59" s="9">
        <f t="shared" si="23"/>
        <v>0</v>
      </c>
      <c r="I59" s="8"/>
      <c r="J59" s="9">
        <f t="shared" si="24"/>
        <v>0</v>
      </c>
      <c r="K59" s="7"/>
      <c r="L59" s="9">
        <f t="shared" si="25"/>
        <v>0</v>
      </c>
      <c r="M59" s="8"/>
      <c r="N59" s="9">
        <f t="shared" si="26"/>
        <v>0</v>
      </c>
      <c r="O59" s="7"/>
      <c r="P59" s="9">
        <f t="shared" si="27"/>
        <v>0</v>
      </c>
      <c r="Q59" s="8"/>
      <c r="R59" s="9">
        <f t="shared" si="28"/>
        <v>0</v>
      </c>
      <c r="S59" s="7"/>
      <c r="T59" s="9">
        <f t="shared" si="29"/>
        <v>0</v>
      </c>
      <c r="U59" s="8"/>
      <c r="V59" s="9">
        <f t="shared" si="30"/>
        <v>0</v>
      </c>
      <c r="W59" s="7"/>
      <c r="X59" s="9">
        <f t="shared" si="31"/>
        <v>0</v>
      </c>
      <c r="Y59" s="8"/>
      <c r="Z59" s="9">
        <f t="shared" si="32"/>
        <v>0</v>
      </c>
      <c r="AA59" s="7"/>
      <c r="AB59" s="9">
        <f t="shared" si="33"/>
        <v>0</v>
      </c>
      <c r="AC59" s="8"/>
      <c r="AD59" s="9"/>
      <c r="AE59" s="7"/>
      <c r="AF59" s="9">
        <f t="shared" si="34"/>
        <v>0</v>
      </c>
      <c r="AG59" s="8"/>
      <c r="AH59" s="9">
        <f t="shared" si="35"/>
        <v>0</v>
      </c>
      <c r="AI59" s="7"/>
      <c r="AJ59" s="9">
        <f t="shared" si="36"/>
        <v>0</v>
      </c>
      <c r="AK59" s="8"/>
      <c r="AL59" s="9">
        <f t="shared" si="37"/>
        <v>0</v>
      </c>
    </row>
    <row r="60" spans="5:38" ht="15.75" x14ac:dyDescent="0.25">
      <c r="E60" s="5"/>
      <c r="F60" s="7">
        <f t="shared" si="22"/>
        <v>0</v>
      </c>
      <c r="G60" s="8"/>
      <c r="H60" s="9">
        <f t="shared" si="23"/>
        <v>0</v>
      </c>
      <c r="I60" s="8"/>
      <c r="J60" s="9">
        <f t="shared" si="24"/>
        <v>0</v>
      </c>
      <c r="K60" s="7"/>
      <c r="L60" s="9">
        <f t="shared" si="25"/>
        <v>0</v>
      </c>
      <c r="M60" s="8"/>
      <c r="N60" s="9">
        <f t="shared" si="26"/>
        <v>0</v>
      </c>
      <c r="O60" s="7"/>
      <c r="P60" s="9">
        <f t="shared" si="27"/>
        <v>0</v>
      </c>
      <c r="Q60" s="8"/>
      <c r="R60" s="9">
        <f t="shared" si="28"/>
        <v>0</v>
      </c>
      <c r="S60" s="7"/>
      <c r="T60" s="9">
        <f t="shared" si="29"/>
        <v>0</v>
      </c>
      <c r="U60" s="8"/>
      <c r="V60" s="9">
        <f t="shared" si="30"/>
        <v>0</v>
      </c>
      <c r="W60" s="7"/>
      <c r="X60" s="9">
        <f t="shared" si="31"/>
        <v>0</v>
      </c>
      <c r="Y60" s="8"/>
      <c r="Z60" s="9">
        <f t="shared" si="32"/>
        <v>0</v>
      </c>
      <c r="AA60" s="7"/>
      <c r="AB60" s="9">
        <f t="shared" si="33"/>
        <v>0</v>
      </c>
      <c r="AC60" s="8"/>
      <c r="AD60" s="9"/>
      <c r="AE60" s="7"/>
      <c r="AF60" s="9">
        <f t="shared" si="34"/>
        <v>0</v>
      </c>
      <c r="AG60" s="8"/>
      <c r="AH60" s="9">
        <f t="shared" si="35"/>
        <v>0</v>
      </c>
      <c r="AI60" s="7"/>
      <c r="AJ60" s="9">
        <f t="shared" si="36"/>
        <v>0</v>
      </c>
      <c r="AK60" s="8"/>
      <c r="AL60" s="9">
        <f t="shared" si="37"/>
        <v>0</v>
      </c>
    </row>
    <row r="61" spans="5:38" ht="15.75" x14ac:dyDescent="0.25">
      <c r="E61" s="5"/>
      <c r="F61" s="7">
        <f t="shared" si="22"/>
        <v>0</v>
      </c>
      <c r="G61" s="8"/>
      <c r="H61" s="9">
        <f t="shared" si="23"/>
        <v>0</v>
      </c>
      <c r="I61" s="8"/>
      <c r="J61" s="9">
        <f t="shared" si="24"/>
        <v>0</v>
      </c>
      <c r="K61" s="7"/>
      <c r="L61" s="9">
        <f t="shared" si="25"/>
        <v>0</v>
      </c>
      <c r="M61" s="8"/>
      <c r="N61" s="9">
        <f t="shared" si="26"/>
        <v>0</v>
      </c>
      <c r="O61" s="7"/>
      <c r="P61" s="9">
        <f t="shared" si="27"/>
        <v>0</v>
      </c>
      <c r="Q61" s="8"/>
      <c r="R61" s="9">
        <f t="shared" si="28"/>
        <v>0</v>
      </c>
      <c r="S61" s="7"/>
      <c r="T61" s="9">
        <f t="shared" si="29"/>
        <v>0</v>
      </c>
      <c r="U61" s="8"/>
      <c r="V61" s="9">
        <f t="shared" si="30"/>
        <v>0</v>
      </c>
      <c r="W61" s="7"/>
      <c r="X61" s="9">
        <f t="shared" si="31"/>
        <v>0</v>
      </c>
      <c r="Y61" s="8"/>
      <c r="Z61" s="9">
        <f t="shared" si="32"/>
        <v>0</v>
      </c>
      <c r="AA61" s="7"/>
      <c r="AB61" s="9">
        <f t="shared" si="33"/>
        <v>0</v>
      </c>
      <c r="AC61" s="8"/>
      <c r="AD61" s="9"/>
      <c r="AE61" s="7"/>
      <c r="AF61" s="9">
        <f t="shared" si="34"/>
        <v>0</v>
      </c>
      <c r="AG61" s="8"/>
      <c r="AH61" s="9">
        <f t="shared" si="35"/>
        <v>0</v>
      </c>
      <c r="AI61" s="7"/>
      <c r="AJ61" s="9">
        <f t="shared" si="36"/>
        <v>0</v>
      </c>
      <c r="AK61" s="8"/>
      <c r="AL61" s="9">
        <f t="shared" si="37"/>
        <v>0</v>
      </c>
    </row>
    <row r="62" spans="5:38" ht="15.75" x14ac:dyDescent="0.25">
      <c r="E62" s="5"/>
      <c r="F62" s="7">
        <f t="shared" si="22"/>
        <v>0</v>
      </c>
      <c r="G62" s="8"/>
      <c r="H62" s="9">
        <f t="shared" si="23"/>
        <v>0</v>
      </c>
      <c r="I62" s="8"/>
      <c r="J62" s="9">
        <f t="shared" si="24"/>
        <v>0</v>
      </c>
      <c r="K62" s="7"/>
      <c r="L62" s="9">
        <f t="shared" si="25"/>
        <v>0</v>
      </c>
      <c r="M62" s="8"/>
      <c r="N62" s="9">
        <f t="shared" si="26"/>
        <v>0</v>
      </c>
      <c r="O62" s="7"/>
      <c r="P62" s="9">
        <f t="shared" si="27"/>
        <v>0</v>
      </c>
      <c r="Q62" s="8"/>
      <c r="R62" s="9">
        <f t="shared" si="28"/>
        <v>0</v>
      </c>
      <c r="S62" s="7"/>
      <c r="T62" s="9">
        <f t="shared" si="29"/>
        <v>0</v>
      </c>
      <c r="U62" s="8"/>
      <c r="V62" s="9">
        <f t="shared" si="30"/>
        <v>0</v>
      </c>
      <c r="W62" s="7"/>
      <c r="X62" s="9">
        <f t="shared" si="31"/>
        <v>0</v>
      </c>
      <c r="Y62" s="8"/>
      <c r="Z62" s="9">
        <f t="shared" si="32"/>
        <v>0</v>
      </c>
      <c r="AA62" s="7"/>
      <c r="AB62" s="9">
        <f t="shared" si="33"/>
        <v>0</v>
      </c>
      <c r="AC62" s="8"/>
      <c r="AD62" s="9"/>
      <c r="AE62" s="7"/>
      <c r="AF62" s="9">
        <f t="shared" si="34"/>
        <v>0</v>
      </c>
      <c r="AG62" s="8"/>
      <c r="AH62" s="9">
        <f t="shared" si="35"/>
        <v>0</v>
      </c>
      <c r="AI62" s="7"/>
      <c r="AJ62" s="9">
        <f t="shared" si="36"/>
        <v>0</v>
      </c>
      <c r="AK62" s="8"/>
      <c r="AL62" s="9">
        <f t="shared" si="37"/>
        <v>0</v>
      </c>
    </row>
  </sheetData>
  <sortState xmlns:xlrd2="http://schemas.microsoft.com/office/spreadsheetml/2017/richdata2" ref="E4:AL47">
    <sortCondition descending="1" ref="F4:F47"/>
  </sortState>
  <mergeCells count="10">
    <mergeCell ref="G2:H2"/>
    <mergeCell ref="AC2:AE2"/>
    <mergeCell ref="AG2:AI2"/>
    <mergeCell ref="AK2:AM2"/>
    <mergeCell ref="AO2:AQ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47"/>
  <sheetViews>
    <sheetView topLeftCell="E1" zoomScaleNormal="100" workbookViewId="0">
      <selection activeCell="M16" sqref="M16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74</v>
      </c>
      <c r="H1" s="14" t="s">
        <v>17</v>
      </c>
      <c r="I1" s="14"/>
      <c r="J1" s="14"/>
    </row>
    <row r="2" spans="1:46" x14ac:dyDescent="0.25">
      <c r="A2"/>
      <c r="B2"/>
      <c r="G2" s="29" t="s">
        <v>1</v>
      </c>
      <c r="H2" s="29"/>
      <c r="I2" s="29" t="s">
        <v>2</v>
      </c>
      <c r="J2" s="29"/>
      <c r="K2" s="29"/>
      <c r="L2" s="7"/>
      <c r="M2" s="29" t="s">
        <v>3</v>
      </c>
      <c r="N2" s="29"/>
      <c r="O2" s="29"/>
      <c r="P2" s="7"/>
      <c r="Q2" s="29" t="s">
        <v>4</v>
      </c>
      <c r="R2" s="29"/>
      <c r="S2" s="29"/>
      <c r="T2" s="7"/>
      <c r="U2" s="29" t="s">
        <v>7</v>
      </c>
      <c r="V2" s="29"/>
      <c r="W2" s="29"/>
      <c r="X2" s="7"/>
      <c r="Y2" s="29" t="s">
        <v>12</v>
      </c>
      <c r="Z2" s="29"/>
      <c r="AA2" s="29"/>
      <c r="AB2" s="7"/>
      <c r="AC2" s="29" t="s">
        <v>12</v>
      </c>
      <c r="AD2" s="29"/>
      <c r="AE2" s="29"/>
      <c r="AF2" s="7"/>
      <c r="AG2" s="29" t="s">
        <v>13</v>
      </c>
      <c r="AH2" s="29"/>
      <c r="AI2" s="29"/>
      <c r="AJ2" s="7"/>
      <c r="AK2" s="29" t="s">
        <v>8</v>
      </c>
      <c r="AL2" s="29"/>
      <c r="AM2" s="29"/>
      <c r="AN2" s="1"/>
      <c r="AO2" s="30" t="s">
        <v>6</v>
      </c>
      <c r="AP2" s="30"/>
      <c r="AQ2" s="30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92</v>
      </c>
      <c r="F4" s="7">
        <f t="shared" ref="F4:F15" si="0">SUM(H4,J4,L4,N4,P4,R4,T4,V4,X4,Z4,AB4,AD4,AF4,AH4,AJ4,AL4,AN4,AP4,AR4)</f>
        <v>473</v>
      </c>
      <c r="G4" s="16">
        <v>1.33</v>
      </c>
      <c r="H4" s="9">
        <f t="shared" ref="H4:H15" si="1">IF(G4="", 0, IF(G4&lt;0.1, -100, IF(G4&lt;0.1, 0, 100 + INT(MIN(G4, 8) * 10))))</f>
        <v>113</v>
      </c>
      <c r="I4" s="8"/>
      <c r="J4" s="9">
        <f t="shared" ref="J4:J15" si="2">IF(I4="", 0, IF(I4&lt;0.1, -100, IF(I4&lt;0.1, 0, 100 + INT(MIN(I4, 8) * 10))))</f>
        <v>0</v>
      </c>
      <c r="K4" s="7"/>
      <c r="L4" s="9">
        <f t="shared" ref="L4:L15" si="3">IF(K4="", 0, IF(K4&lt;0.4, -100, IF(K4&lt;0.5, 0, 100 + INT(MIN(K4, 8) * 10))))</f>
        <v>0</v>
      </c>
      <c r="M4" s="16">
        <v>1.34</v>
      </c>
      <c r="N4" s="9">
        <f t="shared" ref="N4:N15" si="4">IF(M4="", 0, IF(M4&lt;0.1, -100, IF(M4&lt;0.1, 0, 100 + INT(MIN(M4, 8) * 10))))</f>
        <v>113</v>
      </c>
      <c r="O4" s="7"/>
      <c r="P4" s="9">
        <f t="shared" ref="P4:P15" si="5">IF(O4="", 0, IF(O4&lt;0.4, -100, IF(O4&lt;0.5, 0, 100 + INT(MIN(O4, 8) * 10))))</f>
        <v>0</v>
      </c>
      <c r="Q4" s="16">
        <v>4.2699999999999996</v>
      </c>
      <c r="R4" s="9">
        <f t="shared" ref="R4:R15" si="6">IF(Q4="", 0, IF(Q4&lt;0.1, -100, IF(Q4&lt;0.1, 0, 100 + INT(MIN(Q4, 8) * 10))))</f>
        <v>142</v>
      </c>
      <c r="S4" s="7"/>
      <c r="T4" s="9">
        <f t="shared" ref="T4:T15" si="7">IF(S4="", 0, IF(S4&lt;0.4, -100, IF(S4&lt;0.5, 0, 100 + INT(MIN(S4, 8) * 10))))</f>
        <v>0</v>
      </c>
      <c r="U4" s="8"/>
      <c r="V4" s="9">
        <f t="shared" ref="V4:V15" si="8">IF(U4="", 0, IF(U4&lt;0.1, -100, IF(U4&lt;0.1, 0, 100 + INT(MIN(U4, 8) * 10))))</f>
        <v>0</v>
      </c>
      <c r="W4" s="7"/>
      <c r="X4" s="9">
        <f t="shared" ref="X4:X15" si="9">IF(W4="", 0, IF(W4&lt;0.4, -100, IF(W4&lt;0.5, 0, 100 + INT(MIN(W4, 8) * 10))))</f>
        <v>0</v>
      </c>
      <c r="Y4" s="8"/>
      <c r="Z4" s="9">
        <f t="shared" ref="Z4:Z15" si="10">IF(Y4="", 0, IF(Y4&lt;0.4, -100, IF(Y4&lt;0.5, 0, 100 + INT(MIN(Y4, 8) * 10))))</f>
        <v>0</v>
      </c>
      <c r="AA4" s="7"/>
      <c r="AB4" s="9">
        <f t="shared" ref="AB4:AB15" si="11">IF(AA4="", 0, IF(AA4&lt;0.4, -100, IF(AA4&lt;0.5, 0, 100 + INT(MIN(AA4, 8) * 10))))</f>
        <v>0</v>
      </c>
      <c r="AC4" s="8"/>
      <c r="AD4" s="9">
        <f t="shared" ref="AD4:AD15" si="12">IF(AC4="", 0, IF(AC4&lt;0.1, -100, IF(AC4&lt;0.1, 0, 100 + INT(MIN(AC4, 8) * 10))))</f>
        <v>0</v>
      </c>
      <c r="AE4" s="7"/>
      <c r="AF4" s="9">
        <f t="shared" ref="AF4:AF15" si="13">IF(AE4="", 0, IF(AE4&lt;0.4, -100, IF(AE4&lt;0.5, 0, 100 + INT(MIN(AE4, 8) * 10))))</f>
        <v>0</v>
      </c>
      <c r="AG4" s="16">
        <v>0.5</v>
      </c>
      <c r="AH4" s="9">
        <f t="shared" ref="AH4:AH15" si="14">IF(AG4="", 0, IF(AG4&lt;0.1, -100, IF(AG4&lt;0.1, 0, 100 + INT(MIN(AG4, 8) * 10))))</f>
        <v>105</v>
      </c>
      <c r="AI4" s="7"/>
      <c r="AJ4" s="9">
        <f t="shared" ref="AJ4:AJ15" si="15">IF(AI4="", 0, IF(AI4&lt;0.4, -100, IF(AI4&lt;0.5, 0, 100 + INT(MIN(AI4, 8) * 10))))</f>
        <v>0</v>
      </c>
      <c r="AK4" s="8"/>
      <c r="AL4" s="9">
        <f t="shared" ref="AL4:AL15" si="16">IF(AK4="", 0, IF(AK4&lt;0.1, -100, IF(AK4&lt;0.1, 0, 100 + INT(MIN(AK4, 8) * 10))))</f>
        <v>0</v>
      </c>
      <c r="AM4" s="1"/>
      <c r="AN4" s="4">
        <f t="shared" ref="AN4:AN33" si="17">IF(AM4="", 0, IF(AM4&lt;0.4, -100, IF(AM4&lt;0.5, 0, 100 + INT(MIN(AM4, 8) * 10))))</f>
        <v>0</v>
      </c>
      <c r="AO4" s="1"/>
      <c r="AP4" s="4">
        <f t="shared" ref="AP4:AP33" si="18">IF(AO4="", 0, IF(AO4&lt;0.4, -100, IF(AO4&lt;0.5, 0, 100 + INT(MIN(AO4, 8) * 10))))</f>
        <v>0</v>
      </c>
      <c r="AQ4" s="1"/>
      <c r="AR4" s="4">
        <f t="shared" ref="AR4:AR33" si="19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88</v>
      </c>
      <c r="F5" s="7">
        <f t="shared" si="0"/>
        <v>418</v>
      </c>
      <c r="G5" s="16">
        <v>4.04</v>
      </c>
      <c r="H5" s="9">
        <f t="shared" si="1"/>
        <v>140</v>
      </c>
      <c r="I5" s="8"/>
      <c r="J5" s="9">
        <f t="shared" si="2"/>
        <v>0</v>
      </c>
      <c r="K5" s="7"/>
      <c r="L5" s="9">
        <f t="shared" si="3"/>
        <v>0</v>
      </c>
      <c r="M5" s="16">
        <v>1.43</v>
      </c>
      <c r="N5" s="9">
        <f t="shared" si="4"/>
        <v>114</v>
      </c>
      <c r="O5" s="7"/>
      <c r="P5" s="9">
        <f t="shared" si="5"/>
        <v>0</v>
      </c>
      <c r="Q5" s="16">
        <v>6.44</v>
      </c>
      <c r="R5" s="9">
        <f t="shared" si="6"/>
        <v>164</v>
      </c>
      <c r="S5" s="7"/>
      <c r="T5" s="9">
        <f t="shared" si="7"/>
        <v>0</v>
      </c>
      <c r="U5" s="8"/>
      <c r="V5" s="9">
        <f t="shared" si="8"/>
        <v>0</v>
      </c>
      <c r="W5" s="7"/>
      <c r="X5" s="9">
        <f t="shared" si="9"/>
        <v>0</v>
      </c>
      <c r="Y5" s="8"/>
      <c r="Z5" s="9">
        <f t="shared" si="10"/>
        <v>0</v>
      </c>
      <c r="AA5" s="7"/>
      <c r="AB5" s="9">
        <f t="shared" si="11"/>
        <v>0</v>
      </c>
      <c r="AC5" s="8"/>
      <c r="AD5" s="9">
        <f t="shared" si="12"/>
        <v>0</v>
      </c>
      <c r="AE5" s="7"/>
      <c r="AF5" s="9">
        <f t="shared" si="13"/>
        <v>0</v>
      </c>
      <c r="AG5" s="8"/>
      <c r="AH5" s="9">
        <f t="shared" si="14"/>
        <v>0</v>
      </c>
      <c r="AI5" s="7"/>
      <c r="AJ5" s="9">
        <f t="shared" si="15"/>
        <v>0</v>
      </c>
      <c r="AK5" s="8"/>
      <c r="AL5" s="9">
        <f t="shared" si="16"/>
        <v>0</v>
      </c>
      <c r="AM5" s="1"/>
      <c r="AN5" s="4">
        <f t="shared" si="17"/>
        <v>0</v>
      </c>
      <c r="AO5" s="1"/>
      <c r="AP5" s="4">
        <f t="shared" si="18"/>
        <v>0</v>
      </c>
      <c r="AQ5" s="1"/>
      <c r="AR5" s="4">
        <f t="shared" si="19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102</v>
      </c>
      <c r="F6" s="7">
        <f t="shared" si="0"/>
        <v>283</v>
      </c>
      <c r="G6" s="16">
        <v>6.23</v>
      </c>
      <c r="H6" s="9">
        <f t="shared" si="1"/>
        <v>162</v>
      </c>
      <c r="I6" s="8"/>
      <c r="J6" s="9">
        <f t="shared" si="2"/>
        <v>0</v>
      </c>
      <c r="K6" s="7"/>
      <c r="L6" s="9">
        <f t="shared" si="3"/>
        <v>0</v>
      </c>
      <c r="M6" s="16">
        <v>2.17</v>
      </c>
      <c r="N6" s="9">
        <f t="shared" si="4"/>
        <v>121</v>
      </c>
      <c r="O6" s="7"/>
      <c r="P6" s="9">
        <f t="shared" si="5"/>
        <v>0</v>
      </c>
      <c r="Q6" s="8"/>
      <c r="R6" s="9">
        <f t="shared" si="6"/>
        <v>0</v>
      </c>
      <c r="S6" s="7"/>
      <c r="T6" s="9">
        <f t="shared" si="7"/>
        <v>0</v>
      </c>
      <c r="U6" s="12"/>
      <c r="V6" s="9">
        <f t="shared" si="8"/>
        <v>0</v>
      </c>
      <c r="W6" s="7"/>
      <c r="X6" s="9">
        <f t="shared" si="9"/>
        <v>0</v>
      </c>
      <c r="Y6" s="8"/>
      <c r="Z6" s="9">
        <f t="shared" si="10"/>
        <v>0</v>
      </c>
      <c r="AA6" s="7"/>
      <c r="AB6" s="9">
        <f t="shared" si="11"/>
        <v>0</v>
      </c>
      <c r="AC6" s="8"/>
      <c r="AD6" s="9">
        <f t="shared" si="12"/>
        <v>0</v>
      </c>
      <c r="AE6" s="7"/>
      <c r="AF6" s="9">
        <f t="shared" si="13"/>
        <v>0</v>
      </c>
      <c r="AG6" s="8"/>
      <c r="AH6" s="9">
        <f t="shared" si="14"/>
        <v>0</v>
      </c>
      <c r="AI6" s="7"/>
      <c r="AJ6" s="9">
        <f t="shared" si="15"/>
        <v>0</v>
      </c>
      <c r="AK6" s="8"/>
      <c r="AL6" s="9">
        <f t="shared" si="16"/>
        <v>0</v>
      </c>
      <c r="AM6" s="1"/>
      <c r="AN6" s="4">
        <f t="shared" si="17"/>
        <v>0</v>
      </c>
      <c r="AO6" s="1"/>
      <c r="AP6" s="4">
        <f t="shared" si="18"/>
        <v>0</v>
      </c>
      <c r="AQ6" s="1"/>
      <c r="AR6" s="4">
        <f t="shared" si="19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95</v>
      </c>
      <c r="F7" s="7">
        <f t="shared" si="0"/>
        <v>272</v>
      </c>
      <c r="G7" s="16">
        <v>4.53</v>
      </c>
      <c r="H7" s="9">
        <f t="shared" si="1"/>
        <v>145</v>
      </c>
      <c r="I7" s="8"/>
      <c r="J7" s="9">
        <f t="shared" si="2"/>
        <v>0</v>
      </c>
      <c r="K7" s="7"/>
      <c r="L7" s="9">
        <f t="shared" si="3"/>
        <v>0</v>
      </c>
      <c r="M7" s="8"/>
      <c r="N7" s="9">
        <f t="shared" si="4"/>
        <v>0</v>
      </c>
      <c r="O7" s="7"/>
      <c r="P7" s="9">
        <f t="shared" si="5"/>
        <v>0</v>
      </c>
      <c r="Q7" s="16">
        <v>2.73</v>
      </c>
      <c r="R7" s="9">
        <f t="shared" si="6"/>
        <v>127</v>
      </c>
      <c r="S7" s="7"/>
      <c r="T7" s="9">
        <f t="shared" si="7"/>
        <v>0</v>
      </c>
      <c r="U7" s="8"/>
      <c r="V7" s="9">
        <f t="shared" si="8"/>
        <v>0</v>
      </c>
      <c r="W7" s="7"/>
      <c r="X7" s="9">
        <f t="shared" si="9"/>
        <v>0</v>
      </c>
      <c r="Y7" s="8"/>
      <c r="Z7" s="9">
        <f t="shared" si="10"/>
        <v>0</v>
      </c>
      <c r="AA7" s="7"/>
      <c r="AB7" s="9">
        <f t="shared" si="11"/>
        <v>0</v>
      </c>
      <c r="AC7" s="8"/>
      <c r="AD7" s="9">
        <f t="shared" si="12"/>
        <v>0</v>
      </c>
      <c r="AE7" s="7"/>
      <c r="AF7" s="9">
        <f t="shared" si="13"/>
        <v>0</v>
      </c>
      <c r="AG7" s="8"/>
      <c r="AH7" s="9">
        <f t="shared" si="14"/>
        <v>0</v>
      </c>
      <c r="AI7" s="7"/>
      <c r="AJ7" s="9">
        <f t="shared" si="15"/>
        <v>0</v>
      </c>
      <c r="AK7" s="8"/>
      <c r="AL7" s="9">
        <f t="shared" si="16"/>
        <v>0</v>
      </c>
      <c r="AM7" s="1"/>
      <c r="AN7" s="4">
        <f t="shared" si="17"/>
        <v>0</v>
      </c>
      <c r="AO7" s="1"/>
      <c r="AP7" s="4">
        <f t="shared" si="18"/>
        <v>0</v>
      </c>
      <c r="AQ7" s="1"/>
      <c r="AR7" s="4">
        <f t="shared" si="19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84</v>
      </c>
      <c r="F8" s="7">
        <f t="shared" si="0"/>
        <v>171</v>
      </c>
      <c r="G8" s="16">
        <v>7.15</v>
      </c>
      <c r="H8" s="9">
        <f t="shared" si="1"/>
        <v>171</v>
      </c>
      <c r="I8" s="8"/>
      <c r="J8" s="9">
        <f t="shared" si="2"/>
        <v>0</v>
      </c>
      <c r="K8" s="7"/>
      <c r="L8" s="9">
        <f t="shared" si="3"/>
        <v>0</v>
      </c>
      <c r="M8" s="8"/>
      <c r="N8" s="9">
        <f t="shared" si="4"/>
        <v>0</v>
      </c>
      <c r="O8" s="7"/>
      <c r="P8" s="9">
        <f t="shared" si="5"/>
        <v>0</v>
      </c>
      <c r="Q8" s="8"/>
      <c r="R8" s="9">
        <f t="shared" si="6"/>
        <v>0</v>
      </c>
      <c r="S8" s="7"/>
      <c r="T8" s="9">
        <f t="shared" si="7"/>
        <v>0</v>
      </c>
      <c r="U8" s="8"/>
      <c r="V8" s="9">
        <f t="shared" si="8"/>
        <v>0</v>
      </c>
      <c r="W8" s="7"/>
      <c r="X8" s="9">
        <f t="shared" si="9"/>
        <v>0</v>
      </c>
      <c r="Y8" s="8"/>
      <c r="Z8" s="9">
        <f t="shared" si="10"/>
        <v>0</v>
      </c>
      <c r="AA8" s="7"/>
      <c r="AB8" s="9">
        <f t="shared" si="11"/>
        <v>0</v>
      </c>
      <c r="AC8" s="8"/>
      <c r="AD8" s="9">
        <f t="shared" si="12"/>
        <v>0</v>
      </c>
      <c r="AE8" s="7"/>
      <c r="AF8" s="9">
        <f t="shared" si="13"/>
        <v>0</v>
      </c>
      <c r="AG8" s="8"/>
      <c r="AH8" s="9">
        <f t="shared" si="14"/>
        <v>0</v>
      </c>
      <c r="AI8" s="7"/>
      <c r="AJ8" s="9">
        <f t="shared" si="15"/>
        <v>0</v>
      </c>
      <c r="AK8" s="8"/>
      <c r="AL8" s="9">
        <f t="shared" si="16"/>
        <v>0</v>
      </c>
      <c r="AM8" s="1"/>
      <c r="AN8" s="4">
        <f t="shared" si="17"/>
        <v>0</v>
      </c>
      <c r="AO8" s="1"/>
      <c r="AP8" s="4">
        <f t="shared" si="18"/>
        <v>0</v>
      </c>
      <c r="AQ8" s="1"/>
      <c r="AR8" s="4">
        <f t="shared" si="19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109</v>
      </c>
      <c r="F9" s="7">
        <f t="shared" si="0"/>
        <v>137</v>
      </c>
      <c r="G9" s="16">
        <v>3.76</v>
      </c>
      <c r="H9" s="9">
        <f t="shared" si="1"/>
        <v>137</v>
      </c>
      <c r="I9" s="8"/>
      <c r="J9" s="9">
        <f t="shared" si="2"/>
        <v>0</v>
      </c>
      <c r="K9" s="7"/>
      <c r="L9" s="9">
        <f t="shared" si="3"/>
        <v>0</v>
      </c>
      <c r="M9" s="8"/>
      <c r="N9" s="9">
        <f t="shared" si="4"/>
        <v>0</v>
      </c>
      <c r="O9" s="7"/>
      <c r="P9" s="9">
        <f t="shared" si="5"/>
        <v>0</v>
      </c>
      <c r="Q9" s="8"/>
      <c r="R9" s="9">
        <f t="shared" si="6"/>
        <v>0</v>
      </c>
      <c r="S9" s="7"/>
      <c r="T9" s="9">
        <f t="shared" si="7"/>
        <v>0</v>
      </c>
      <c r="U9" s="8"/>
      <c r="V9" s="9">
        <f t="shared" si="8"/>
        <v>0</v>
      </c>
      <c r="W9" s="7"/>
      <c r="X9" s="9">
        <f t="shared" si="9"/>
        <v>0</v>
      </c>
      <c r="Y9" s="8"/>
      <c r="Z9" s="9">
        <f t="shared" si="10"/>
        <v>0</v>
      </c>
      <c r="AA9" s="7"/>
      <c r="AB9" s="9">
        <f t="shared" si="11"/>
        <v>0</v>
      </c>
      <c r="AC9" s="8"/>
      <c r="AD9" s="9">
        <f t="shared" si="12"/>
        <v>0</v>
      </c>
      <c r="AE9" s="7"/>
      <c r="AF9" s="9">
        <f t="shared" si="13"/>
        <v>0</v>
      </c>
      <c r="AG9" s="8"/>
      <c r="AH9" s="9">
        <f t="shared" si="14"/>
        <v>0</v>
      </c>
      <c r="AI9" s="7"/>
      <c r="AJ9" s="9">
        <f t="shared" si="15"/>
        <v>0</v>
      </c>
      <c r="AK9" s="8"/>
      <c r="AL9" s="9">
        <f t="shared" si="16"/>
        <v>0</v>
      </c>
      <c r="AM9" s="1"/>
      <c r="AN9" s="4">
        <f t="shared" si="17"/>
        <v>0</v>
      </c>
      <c r="AO9" s="1"/>
      <c r="AP9" s="4">
        <f t="shared" si="18"/>
        <v>0</v>
      </c>
      <c r="AQ9" s="1"/>
      <c r="AR9" s="4">
        <f t="shared" si="19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 t="s">
        <v>96</v>
      </c>
      <c r="F10" s="7">
        <f t="shared" si="0"/>
        <v>130</v>
      </c>
      <c r="G10" s="8"/>
      <c r="H10" s="9">
        <f t="shared" si="1"/>
        <v>0</v>
      </c>
      <c r="I10" s="8"/>
      <c r="J10" s="9">
        <f t="shared" si="2"/>
        <v>0</v>
      </c>
      <c r="K10" s="7"/>
      <c r="L10" s="9">
        <f t="shared" si="3"/>
        <v>0</v>
      </c>
      <c r="M10" s="8"/>
      <c r="N10" s="9">
        <f t="shared" si="4"/>
        <v>0</v>
      </c>
      <c r="O10" s="7"/>
      <c r="P10" s="9">
        <f t="shared" si="5"/>
        <v>0</v>
      </c>
      <c r="Q10" s="16">
        <v>3.07</v>
      </c>
      <c r="R10" s="9">
        <f t="shared" si="6"/>
        <v>130</v>
      </c>
      <c r="S10" s="7"/>
      <c r="T10" s="9">
        <f t="shared" si="7"/>
        <v>0</v>
      </c>
      <c r="U10" s="8"/>
      <c r="V10" s="9">
        <f t="shared" si="8"/>
        <v>0</v>
      </c>
      <c r="W10" s="7"/>
      <c r="X10" s="9">
        <f t="shared" si="9"/>
        <v>0</v>
      </c>
      <c r="Y10" s="8"/>
      <c r="Z10" s="9">
        <f t="shared" si="10"/>
        <v>0</v>
      </c>
      <c r="AA10" s="7"/>
      <c r="AB10" s="9">
        <f t="shared" si="11"/>
        <v>0</v>
      </c>
      <c r="AC10" s="8"/>
      <c r="AD10" s="9">
        <f t="shared" si="12"/>
        <v>0</v>
      </c>
      <c r="AE10" s="7"/>
      <c r="AF10" s="9">
        <f t="shared" si="13"/>
        <v>0</v>
      </c>
      <c r="AG10" s="8"/>
      <c r="AH10" s="9">
        <f t="shared" si="14"/>
        <v>0</v>
      </c>
      <c r="AI10" s="7"/>
      <c r="AJ10" s="9">
        <f t="shared" si="15"/>
        <v>0</v>
      </c>
      <c r="AK10" s="8"/>
      <c r="AL10" s="9">
        <f t="shared" si="16"/>
        <v>0</v>
      </c>
      <c r="AM10" s="1"/>
      <c r="AN10" s="4">
        <f t="shared" si="17"/>
        <v>0</v>
      </c>
      <c r="AO10" s="1"/>
      <c r="AP10" s="4">
        <f t="shared" si="18"/>
        <v>0</v>
      </c>
      <c r="AQ10" s="1"/>
      <c r="AR10" s="4">
        <f t="shared" si="19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 t="s">
        <v>94</v>
      </c>
      <c r="F11" s="7">
        <f t="shared" si="0"/>
        <v>118</v>
      </c>
      <c r="G11" s="8"/>
      <c r="H11" s="9">
        <f t="shared" si="1"/>
        <v>0</v>
      </c>
      <c r="I11" s="8"/>
      <c r="J11" s="9">
        <f t="shared" si="2"/>
        <v>0</v>
      </c>
      <c r="K11" s="7"/>
      <c r="L11" s="9">
        <f t="shared" si="3"/>
        <v>0</v>
      </c>
      <c r="M11" s="8"/>
      <c r="N11" s="9">
        <f t="shared" si="4"/>
        <v>0</v>
      </c>
      <c r="O11" s="7"/>
      <c r="P11" s="9">
        <f t="shared" si="5"/>
        <v>0</v>
      </c>
      <c r="Q11" s="16">
        <v>1.86</v>
      </c>
      <c r="R11" s="9">
        <f t="shared" si="6"/>
        <v>118</v>
      </c>
      <c r="S11" s="7"/>
      <c r="T11" s="9">
        <f t="shared" si="7"/>
        <v>0</v>
      </c>
      <c r="U11" s="8"/>
      <c r="V11" s="9">
        <f t="shared" si="8"/>
        <v>0</v>
      </c>
      <c r="W11" s="7"/>
      <c r="X11" s="9">
        <f t="shared" si="9"/>
        <v>0</v>
      </c>
      <c r="Y11" s="8"/>
      <c r="Z11" s="9">
        <f t="shared" si="10"/>
        <v>0</v>
      </c>
      <c r="AA11" s="7"/>
      <c r="AB11" s="9">
        <f t="shared" si="11"/>
        <v>0</v>
      </c>
      <c r="AC11" s="8"/>
      <c r="AD11" s="9">
        <f t="shared" si="12"/>
        <v>0</v>
      </c>
      <c r="AE11" s="7"/>
      <c r="AF11" s="9">
        <f t="shared" si="13"/>
        <v>0</v>
      </c>
      <c r="AG11" s="8"/>
      <c r="AH11" s="9">
        <f t="shared" si="14"/>
        <v>0</v>
      </c>
      <c r="AI11" s="7"/>
      <c r="AJ11" s="9">
        <f t="shared" si="15"/>
        <v>0</v>
      </c>
      <c r="AK11" s="8"/>
      <c r="AL11" s="9">
        <f t="shared" si="16"/>
        <v>0</v>
      </c>
      <c r="AM11" s="1"/>
      <c r="AN11" s="4">
        <f t="shared" si="17"/>
        <v>0</v>
      </c>
      <c r="AO11" s="1"/>
      <c r="AP11" s="4">
        <f t="shared" si="18"/>
        <v>0</v>
      </c>
      <c r="AQ11" s="1"/>
      <c r="AR11" s="4">
        <f t="shared" si="19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 t="s">
        <v>127</v>
      </c>
      <c r="F12" s="7">
        <f t="shared" si="0"/>
        <v>110</v>
      </c>
      <c r="G12" s="8"/>
      <c r="H12" s="9">
        <f t="shared" si="1"/>
        <v>0</v>
      </c>
      <c r="I12" s="8"/>
      <c r="J12" s="9">
        <f t="shared" si="2"/>
        <v>0</v>
      </c>
      <c r="K12" s="7"/>
      <c r="L12" s="9">
        <f t="shared" si="3"/>
        <v>0</v>
      </c>
      <c r="M12" s="8"/>
      <c r="N12" s="9">
        <f t="shared" si="4"/>
        <v>0</v>
      </c>
      <c r="O12" s="7"/>
      <c r="P12" s="9">
        <f t="shared" si="5"/>
        <v>0</v>
      </c>
      <c r="Q12" s="8"/>
      <c r="R12" s="9">
        <f t="shared" si="6"/>
        <v>0</v>
      </c>
      <c r="S12" s="7"/>
      <c r="T12" s="9">
        <f t="shared" si="7"/>
        <v>0</v>
      </c>
      <c r="U12" s="8"/>
      <c r="V12" s="9">
        <f t="shared" si="8"/>
        <v>0</v>
      </c>
      <c r="W12" s="7"/>
      <c r="X12" s="9">
        <f t="shared" si="9"/>
        <v>0</v>
      </c>
      <c r="Y12" s="8"/>
      <c r="Z12" s="9">
        <f t="shared" si="10"/>
        <v>0</v>
      </c>
      <c r="AA12" s="7"/>
      <c r="AB12" s="9">
        <f t="shared" si="11"/>
        <v>0</v>
      </c>
      <c r="AC12" s="8"/>
      <c r="AD12" s="9">
        <f t="shared" si="12"/>
        <v>0</v>
      </c>
      <c r="AE12" s="7"/>
      <c r="AF12" s="9">
        <f t="shared" si="13"/>
        <v>0</v>
      </c>
      <c r="AG12" s="8"/>
      <c r="AH12" s="9">
        <f t="shared" si="14"/>
        <v>0</v>
      </c>
      <c r="AI12" s="7"/>
      <c r="AJ12" s="9">
        <f t="shared" si="15"/>
        <v>0</v>
      </c>
      <c r="AK12" s="16">
        <v>1.06</v>
      </c>
      <c r="AL12" s="9">
        <f t="shared" si="16"/>
        <v>110</v>
      </c>
      <c r="AM12" s="1"/>
      <c r="AN12" s="4">
        <f t="shared" si="17"/>
        <v>0</v>
      </c>
      <c r="AO12" s="1"/>
      <c r="AP12" s="4">
        <f t="shared" si="18"/>
        <v>0</v>
      </c>
      <c r="AQ12" s="1"/>
      <c r="AR12" s="4">
        <f t="shared" si="19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 t="s">
        <v>81</v>
      </c>
      <c r="F13" s="7">
        <f t="shared" si="0"/>
        <v>103</v>
      </c>
      <c r="G13" s="8"/>
      <c r="H13" s="9">
        <f t="shared" si="1"/>
        <v>0</v>
      </c>
      <c r="I13" s="8"/>
      <c r="J13" s="9">
        <f t="shared" si="2"/>
        <v>0</v>
      </c>
      <c r="K13" s="7"/>
      <c r="L13" s="9">
        <f t="shared" si="3"/>
        <v>0</v>
      </c>
      <c r="M13" s="8"/>
      <c r="N13" s="9">
        <f t="shared" si="4"/>
        <v>0</v>
      </c>
      <c r="O13" s="7"/>
      <c r="P13" s="9">
        <f t="shared" si="5"/>
        <v>0</v>
      </c>
      <c r="Q13" s="8"/>
      <c r="R13" s="9">
        <f t="shared" si="6"/>
        <v>0</v>
      </c>
      <c r="S13" s="7"/>
      <c r="T13" s="9">
        <f t="shared" si="7"/>
        <v>0</v>
      </c>
      <c r="U13" s="8"/>
      <c r="V13" s="9">
        <f t="shared" si="8"/>
        <v>0</v>
      </c>
      <c r="W13" s="7"/>
      <c r="X13" s="9">
        <f t="shared" si="9"/>
        <v>0</v>
      </c>
      <c r="Y13" s="8"/>
      <c r="Z13" s="9">
        <f t="shared" si="10"/>
        <v>0</v>
      </c>
      <c r="AA13" s="7"/>
      <c r="AB13" s="9">
        <f t="shared" si="11"/>
        <v>0</v>
      </c>
      <c r="AC13" s="8"/>
      <c r="AD13" s="9">
        <f t="shared" si="12"/>
        <v>0</v>
      </c>
      <c r="AE13" s="7"/>
      <c r="AF13" s="9">
        <f t="shared" si="13"/>
        <v>0</v>
      </c>
      <c r="AG13" s="16">
        <v>0.36</v>
      </c>
      <c r="AH13" s="9">
        <f t="shared" si="14"/>
        <v>103</v>
      </c>
      <c r="AI13" s="7"/>
      <c r="AJ13" s="9">
        <f t="shared" si="15"/>
        <v>0</v>
      </c>
      <c r="AK13" s="8"/>
      <c r="AL13" s="9">
        <f t="shared" si="16"/>
        <v>0</v>
      </c>
      <c r="AM13" s="1"/>
      <c r="AN13" s="4">
        <f t="shared" si="17"/>
        <v>0</v>
      </c>
      <c r="AO13" s="1"/>
      <c r="AP13" s="4">
        <f t="shared" si="18"/>
        <v>0</v>
      </c>
      <c r="AQ13" s="1"/>
      <c r="AR13" s="4">
        <f t="shared" si="19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 t="s">
        <v>82</v>
      </c>
      <c r="F14" s="7">
        <f t="shared" si="0"/>
        <v>103</v>
      </c>
      <c r="G14" s="8"/>
      <c r="H14" s="9">
        <f t="shared" si="1"/>
        <v>0</v>
      </c>
      <c r="I14" s="8"/>
      <c r="J14" s="9">
        <f t="shared" si="2"/>
        <v>0</v>
      </c>
      <c r="K14" s="7"/>
      <c r="L14" s="9">
        <f t="shared" si="3"/>
        <v>0</v>
      </c>
      <c r="M14" s="8"/>
      <c r="N14" s="9">
        <f t="shared" si="4"/>
        <v>0</v>
      </c>
      <c r="O14" s="7"/>
      <c r="P14" s="9">
        <f t="shared" si="5"/>
        <v>0</v>
      </c>
      <c r="Q14" s="8"/>
      <c r="R14" s="9">
        <f t="shared" si="6"/>
        <v>0</v>
      </c>
      <c r="S14" s="7"/>
      <c r="T14" s="9">
        <f t="shared" si="7"/>
        <v>0</v>
      </c>
      <c r="U14" s="8"/>
      <c r="V14" s="9">
        <f t="shared" si="8"/>
        <v>0</v>
      </c>
      <c r="W14" s="7"/>
      <c r="X14" s="9">
        <f t="shared" si="9"/>
        <v>0</v>
      </c>
      <c r="Y14" s="8"/>
      <c r="Z14" s="9">
        <f t="shared" si="10"/>
        <v>0</v>
      </c>
      <c r="AA14" s="7"/>
      <c r="AB14" s="9">
        <f t="shared" si="11"/>
        <v>0</v>
      </c>
      <c r="AC14" s="8"/>
      <c r="AD14" s="9">
        <f t="shared" si="12"/>
        <v>0</v>
      </c>
      <c r="AE14" s="7"/>
      <c r="AF14" s="9">
        <f t="shared" si="13"/>
        <v>0</v>
      </c>
      <c r="AG14" s="16">
        <v>0.31</v>
      </c>
      <c r="AH14" s="9">
        <f t="shared" si="14"/>
        <v>103</v>
      </c>
      <c r="AI14" s="7"/>
      <c r="AJ14" s="9">
        <f t="shared" si="15"/>
        <v>0</v>
      </c>
      <c r="AK14" s="8"/>
      <c r="AL14" s="9">
        <f t="shared" si="16"/>
        <v>0</v>
      </c>
      <c r="AM14" s="1"/>
      <c r="AN14" s="4">
        <f t="shared" si="17"/>
        <v>0</v>
      </c>
      <c r="AO14" s="1"/>
      <c r="AP14" s="4">
        <f t="shared" si="18"/>
        <v>0</v>
      </c>
      <c r="AQ14" s="1"/>
      <c r="AR14" s="4">
        <f t="shared" si="19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 t="s">
        <v>125</v>
      </c>
      <c r="F15" s="7">
        <f t="shared" si="0"/>
        <v>103</v>
      </c>
      <c r="G15" s="8"/>
      <c r="H15" s="9">
        <f t="shared" si="1"/>
        <v>0</v>
      </c>
      <c r="I15" s="8"/>
      <c r="J15" s="9">
        <f t="shared" si="2"/>
        <v>0</v>
      </c>
      <c r="K15" s="7"/>
      <c r="L15" s="9">
        <f t="shared" si="3"/>
        <v>0</v>
      </c>
      <c r="M15" s="8"/>
      <c r="N15" s="9">
        <f t="shared" si="4"/>
        <v>0</v>
      </c>
      <c r="O15" s="7"/>
      <c r="P15" s="9">
        <f t="shared" si="5"/>
        <v>0</v>
      </c>
      <c r="Q15" s="8"/>
      <c r="R15" s="9">
        <f t="shared" si="6"/>
        <v>0</v>
      </c>
      <c r="S15" s="7"/>
      <c r="T15" s="9">
        <f t="shared" si="7"/>
        <v>0</v>
      </c>
      <c r="U15" s="8"/>
      <c r="V15" s="9">
        <f t="shared" si="8"/>
        <v>0</v>
      </c>
      <c r="W15" s="7"/>
      <c r="X15" s="9">
        <f t="shared" si="9"/>
        <v>0</v>
      </c>
      <c r="Y15" s="8"/>
      <c r="Z15" s="9">
        <f t="shared" si="10"/>
        <v>0</v>
      </c>
      <c r="AA15" s="7"/>
      <c r="AB15" s="9">
        <f t="shared" si="11"/>
        <v>0</v>
      </c>
      <c r="AC15" s="8"/>
      <c r="AD15" s="9">
        <f t="shared" si="12"/>
        <v>0</v>
      </c>
      <c r="AE15" s="7"/>
      <c r="AF15" s="9">
        <f t="shared" si="13"/>
        <v>0</v>
      </c>
      <c r="AG15" s="16">
        <v>0.37</v>
      </c>
      <c r="AH15" s="9">
        <f t="shared" si="14"/>
        <v>103</v>
      </c>
      <c r="AI15" s="7"/>
      <c r="AJ15" s="9">
        <f t="shared" si="15"/>
        <v>0</v>
      </c>
      <c r="AK15" s="8"/>
      <c r="AL15" s="9">
        <f t="shared" si="16"/>
        <v>0</v>
      </c>
      <c r="AM15" s="1"/>
      <c r="AN15" s="4">
        <f t="shared" si="17"/>
        <v>0</v>
      </c>
      <c r="AO15" s="1"/>
      <c r="AP15" s="4">
        <f t="shared" si="18"/>
        <v>0</v>
      </c>
      <c r="AQ15" s="1"/>
      <c r="AR15" s="4">
        <f t="shared" si="19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 t="s">
        <v>130</v>
      </c>
      <c r="F16" s="7">
        <f t="shared" ref="F16:F47" si="20">SUM(H16,J16,L16,N16,P16,R16,T16,V16,X16,Z16,AB16,AD16,AF16,AH16,AJ16,AL16,AN16,AP16,AR16)</f>
        <v>118</v>
      </c>
      <c r="G16" s="8"/>
      <c r="H16" s="9">
        <f t="shared" ref="H16:H47" si="21">IF(G16="", 0, IF(G16&lt;0.1, -100, IF(G16&lt;0.1, 0, 100 + INT(MIN(G16, 8) * 10))))</f>
        <v>0</v>
      </c>
      <c r="I16" s="8"/>
      <c r="J16" s="9">
        <f t="shared" ref="J16:J47" si="22">IF(I16="", 0, IF(I16&lt;0.1, -100, IF(I16&lt;0.1, 0, 100 + INT(MIN(I16, 8) * 10))))</f>
        <v>0</v>
      </c>
      <c r="K16" s="7"/>
      <c r="L16" s="9">
        <f t="shared" ref="L16:L47" si="23">IF(K16="", 0, IF(K16&lt;0.4, -100, IF(K16&lt;0.5, 0, 100 + INT(MIN(K16, 8) * 10))))</f>
        <v>0</v>
      </c>
      <c r="M16" s="16">
        <v>1.88</v>
      </c>
      <c r="N16" s="9">
        <f t="shared" ref="N16:N47" si="24">IF(M16="", 0, IF(M16&lt;0.1, -100, IF(M16&lt;0.1, 0, 100 + INT(MIN(M16, 8) * 10))))</f>
        <v>118</v>
      </c>
      <c r="O16" s="7"/>
      <c r="P16" s="9">
        <f t="shared" ref="P16:P47" si="25">IF(O16="", 0, IF(O16&lt;0.4, -100, IF(O16&lt;0.5, 0, 100 + INT(MIN(O16, 8) * 10))))</f>
        <v>0</v>
      </c>
      <c r="Q16" s="8"/>
      <c r="R16" s="9">
        <f t="shared" ref="R16:R47" si="26">IF(Q16="", 0, IF(Q16&lt;0.1, -100, IF(Q16&lt;0.1, 0, 100 + INT(MIN(Q16, 8) * 10))))</f>
        <v>0</v>
      </c>
      <c r="S16" s="7"/>
      <c r="T16" s="9">
        <f t="shared" ref="T16:T47" si="27">IF(S16="", 0, IF(S16&lt;0.4, -100, IF(S16&lt;0.5, 0, 100 + INT(MIN(S16, 8) * 10))))</f>
        <v>0</v>
      </c>
      <c r="U16" s="8"/>
      <c r="V16" s="9">
        <f t="shared" ref="V16:V47" si="28">IF(U16="", 0, IF(U16&lt;0.1, -100, IF(U16&lt;0.1, 0, 100 + INT(MIN(U16, 8) * 10))))</f>
        <v>0</v>
      </c>
      <c r="W16" s="7"/>
      <c r="X16" s="9">
        <f t="shared" ref="X16:X47" si="29">IF(W16="", 0, IF(W16&lt;0.4, -100, IF(W16&lt;0.5, 0, 100 + INT(MIN(W16, 8) * 10))))</f>
        <v>0</v>
      </c>
      <c r="Y16" s="8"/>
      <c r="Z16" s="9">
        <f t="shared" ref="Z16:Z47" si="30">IF(Y16="", 0, IF(Y16&lt;0.4, -100, IF(Y16&lt;0.5, 0, 100 + INT(MIN(Y16, 8) * 10))))</f>
        <v>0</v>
      </c>
      <c r="AA16" s="7"/>
      <c r="AB16" s="9">
        <f t="shared" ref="AB16:AB47" si="31">IF(AA16="", 0, IF(AA16&lt;0.4, -100, IF(AA16&lt;0.5, 0, 100 + INT(MIN(AA16, 8) * 10))))</f>
        <v>0</v>
      </c>
      <c r="AC16" s="8"/>
      <c r="AD16" s="9">
        <f t="shared" ref="AD16:AD47" si="32">IF(AC16="", 0, IF(AC16&lt;0.1, -100, IF(AC16&lt;0.1, 0, 100 + INT(MIN(AC16, 8) * 10))))</f>
        <v>0</v>
      </c>
      <c r="AE16" s="7"/>
      <c r="AF16" s="9">
        <f t="shared" ref="AF16:AF47" si="33">IF(AE16="", 0, IF(AE16&lt;0.4, -100, IF(AE16&lt;0.5, 0, 100 + INT(MIN(AE16, 8) * 10))))</f>
        <v>0</v>
      </c>
      <c r="AG16" s="8"/>
      <c r="AH16" s="9">
        <f t="shared" ref="AH16:AH47" si="34">IF(AG16="", 0, IF(AG16&lt;0.1, -100, IF(AG16&lt;0.1, 0, 100 + INT(MIN(AG16, 8) * 10))))</f>
        <v>0</v>
      </c>
      <c r="AI16" s="7"/>
      <c r="AJ16" s="9">
        <f t="shared" ref="AJ16:AJ47" si="35">IF(AI16="", 0, IF(AI16&lt;0.4, -100, IF(AI16&lt;0.5, 0, 100 + INT(MIN(AI16, 8) * 10))))</f>
        <v>0</v>
      </c>
      <c r="AK16" s="8"/>
      <c r="AL16" s="9">
        <f t="shared" ref="AL16:AL47" si="36">IF(AK16="", 0, IF(AK16&lt;0.1, -100, IF(AK16&lt;0.1, 0, 100 + INT(MIN(AK16, 8) * 10))))</f>
        <v>0</v>
      </c>
      <c r="AM16" s="1"/>
      <c r="AN16" s="4">
        <f t="shared" si="17"/>
        <v>0</v>
      </c>
      <c r="AO16" s="1"/>
      <c r="AP16" s="4">
        <f t="shared" si="18"/>
        <v>0</v>
      </c>
      <c r="AQ16" s="1"/>
      <c r="AR16" s="4">
        <f t="shared" si="19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20"/>
        <v>0</v>
      </c>
      <c r="G17" s="8"/>
      <c r="H17" s="9">
        <f t="shared" si="21"/>
        <v>0</v>
      </c>
      <c r="I17" s="8"/>
      <c r="J17" s="9">
        <f t="shared" si="22"/>
        <v>0</v>
      </c>
      <c r="K17" s="7"/>
      <c r="L17" s="9">
        <f t="shared" si="23"/>
        <v>0</v>
      </c>
      <c r="M17" s="8"/>
      <c r="N17" s="9">
        <f t="shared" si="24"/>
        <v>0</v>
      </c>
      <c r="O17" s="7"/>
      <c r="P17" s="9">
        <f t="shared" si="25"/>
        <v>0</v>
      </c>
      <c r="Q17" s="8"/>
      <c r="R17" s="9">
        <f t="shared" si="26"/>
        <v>0</v>
      </c>
      <c r="S17" s="7"/>
      <c r="T17" s="9">
        <f t="shared" si="27"/>
        <v>0</v>
      </c>
      <c r="U17" s="8"/>
      <c r="V17" s="9">
        <f t="shared" si="28"/>
        <v>0</v>
      </c>
      <c r="W17" s="7"/>
      <c r="X17" s="9">
        <f t="shared" si="29"/>
        <v>0</v>
      </c>
      <c r="Y17" s="8"/>
      <c r="Z17" s="9">
        <f t="shared" si="30"/>
        <v>0</v>
      </c>
      <c r="AA17" s="7"/>
      <c r="AB17" s="9">
        <f t="shared" si="31"/>
        <v>0</v>
      </c>
      <c r="AC17" s="8"/>
      <c r="AD17" s="9">
        <f t="shared" si="32"/>
        <v>0</v>
      </c>
      <c r="AE17" s="7"/>
      <c r="AF17" s="9">
        <f t="shared" si="33"/>
        <v>0</v>
      </c>
      <c r="AG17" s="8"/>
      <c r="AH17" s="9">
        <f t="shared" si="34"/>
        <v>0</v>
      </c>
      <c r="AI17" s="7"/>
      <c r="AJ17" s="9">
        <f t="shared" si="35"/>
        <v>0</v>
      </c>
      <c r="AK17" s="8"/>
      <c r="AL17" s="9">
        <f t="shared" si="36"/>
        <v>0</v>
      </c>
      <c r="AM17" s="1"/>
      <c r="AN17" s="4">
        <f t="shared" si="17"/>
        <v>0</v>
      </c>
      <c r="AO17" s="1"/>
      <c r="AP17" s="4">
        <f t="shared" si="18"/>
        <v>0</v>
      </c>
      <c r="AQ17" s="1"/>
      <c r="AR17" s="4">
        <f t="shared" si="19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20"/>
        <v>0</v>
      </c>
      <c r="G18" s="8"/>
      <c r="H18" s="9">
        <f t="shared" si="21"/>
        <v>0</v>
      </c>
      <c r="I18" s="8"/>
      <c r="J18" s="9">
        <f t="shared" si="22"/>
        <v>0</v>
      </c>
      <c r="K18" s="7"/>
      <c r="L18" s="9">
        <f t="shared" si="23"/>
        <v>0</v>
      </c>
      <c r="M18" s="8"/>
      <c r="N18" s="9">
        <f t="shared" si="24"/>
        <v>0</v>
      </c>
      <c r="O18" s="7"/>
      <c r="P18" s="9">
        <f t="shared" si="25"/>
        <v>0</v>
      </c>
      <c r="Q18" s="8"/>
      <c r="R18" s="9">
        <f t="shared" si="26"/>
        <v>0</v>
      </c>
      <c r="S18" s="7"/>
      <c r="T18" s="9">
        <f t="shared" si="27"/>
        <v>0</v>
      </c>
      <c r="U18" s="8"/>
      <c r="V18" s="9">
        <f t="shared" si="28"/>
        <v>0</v>
      </c>
      <c r="W18" s="7"/>
      <c r="X18" s="9">
        <f t="shared" si="29"/>
        <v>0</v>
      </c>
      <c r="Y18" s="8"/>
      <c r="Z18" s="9">
        <f t="shared" si="30"/>
        <v>0</v>
      </c>
      <c r="AA18" s="7"/>
      <c r="AB18" s="9">
        <f t="shared" si="31"/>
        <v>0</v>
      </c>
      <c r="AC18" s="8"/>
      <c r="AD18" s="9">
        <f t="shared" si="32"/>
        <v>0</v>
      </c>
      <c r="AE18" s="7"/>
      <c r="AF18" s="9">
        <f t="shared" si="33"/>
        <v>0</v>
      </c>
      <c r="AG18" s="8"/>
      <c r="AH18" s="9">
        <f t="shared" si="34"/>
        <v>0</v>
      </c>
      <c r="AI18" s="7"/>
      <c r="AJ18" s="9">
        <f t="shared" si="35"/>
        <v>0</v>
      </c>
      <c r="AK18" s="8"/>
      <c r="AL18" s="9">
        <f t="shared" si="36"/>
        <v>0</v>
      </c>
      <c r="AM18" s="1"/>
      <c r="AN18" s="4">
        <f t="shared" si="17"/>
        <v>0</v>
      </c>
      <c r="AO18" s="1"/>
      <c r="AP18" s="4">
        <f t="shared" si="18"/>
        <v>0</v>
      </c>
      <c r="AQ18" s="1"/>
      <c r="AR18" s="4">
        <f t="shared" si="19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20"/>
        <v>0</v>
      </c>
      <c r="G19" s="8"/>
      <c r="H19" s="9">
        <f t="shared" si="21"/>
        <v>0</v>
      </c>
      <c r="I19" s="8"/>
      <c r="J19" s="9">
        <f t="shared" si="22"/>
        <v>0</v>
      </c>
      <c r="K19" s="7"/>
      <c r="L19" s="9">
        <f t="shared" si="23"/>
        <v>0</v>
      </c>
      <c r="M19" s="8"/>
      <c r="N19" s="9">
        <f t="shared" si="24"/>
        <v>0</v>
      </c>
      <c r="O19" s="7"/>
      <c r="P19" s="9">
        <f t="shared" si="25"/>
        <v>0</v>
      </c>
      <c r="Q19" s="8"/>
      <c r="R19" s="9">
        <f t="shared" si="26"/>
        <v>0</v>
      </c>
      <c r="S19" s="7"/>
      <c r="T19" s="9">
        <f t="shared" si="27"/>
        <v>0</v>
      </c>
      <c r="U19" s="8"/>
      <c r="V19" s="9">
        <f t="shared" si="28"/>
        <v>0</v>
      </c>
      <c r="W19" s="7"/>
      <c r="X19" s="9">
        <f t="shared" si="29"/>
        <v>0</v>
      </c>
      <c r="Y19" s="8"/>
      <c r="Z19" s="9">
        <f t="shared" si="30"/>
        <v>0</v>
      </c>
      <c r="AA19" s="7"/>
      <c r="AB19" s="9">
        <f t="shared" si="31"/>
        <v>0</v>
      </c>
      <c r="AC19" s="8"/>
      <c r="AD19" s="9">
        <f t="shared" si="32"/>
        <v>0</v>
      </c>
      <c r="AE19" s="7"/>
      <c r="AF19" s="9">
        <f t="shared" si="33"/>
        <v>0</v>
      </c>
      <c r="AG19" s="8"/>
      <c r="AH19" s="9">
        <f t="shared" si="34"/>
        <v>0</v>
      </c>
      <c r="AI19" s="7"/>
      <c r="AJ19" s="9">
        <f t="shared" si="35"/>
        <v>0</v>
      </c>
      <c r="AK19" s="8"/>
      <c r="AL19" s="9">
        <f t="shared" si="36"/>
        <v>0</v>
      </c>
      <c r="AM19" s="1"/>
      <c r="AN19" s="4">
        <f t="shared" si="17"/>
        <v>0</v>
      </c>
      <c r="AO19" s="1"/>
      <c r="AP19" s="4">
        <f t="shared" si="18"/>
        <v>0</v>
      </c>
      <c r="AQ19" s="1"/>
      <c r="AR19" s="4">
        <f t="shared" si="19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>IF(A20&gt;0,CONCATENATE(C20," &amp; ",D20),"")</f>
        <v/>
      </c>
      <c r="F20" s="7">
        <f t="shared" si="20"/>
        <v>0</v>
      </c>
      <c r="G20" s="8"/>
      <c r="H20" s="9">
        <f t="shared" si="21"/>
        <v>0</v>
      </c>
      <c r="I20" s="8"/>
      <c r="J20" s="9">
        <f t="shared" si="22"/>
        <v>0</v>
      </c>
      <c r="K20" s="7"/>
      <c r="L20" s="9">
        <f t="shared" si="23"/>
        <v>0</v>
      </c>
      <c r="M20" s="8"/>
      <c r="N20" s="9">
        <f t="shared" si="24"/>
        <v>0</v>
      </c>
      <c r="O20" s="7"/>
      <c r="P20" s="9">
        <f t="shared" si="25"/>
        <v>0</v>
      </c>
      <c r="Q20" s="8"/>
      <c r="R20" s="9">
        <f t="shared" si="26"/>
        <v>0</v>
      </c>
      <c r="S20" s="7"/>
      <c r="T20" s="9">
        <f t="shared" si="27"/>
        <v>0</v>
      </c>
      <c r="U20" s="8"/>
      <c r="V20" s="9">
        <f t="shared" si="28"/>
        <v>0</v>
      </c>
      <c r="W20" s="7"/>
      <c r="X20" s="9">
        <f t="shared" si="29"/>
        <v>0</v>
      </c>
      <c r="Y20" s="8"/>
      <c r="Z20" s="9">
        <f t="shared" si="30"/>
        <v>0</v>
      </c>
      <c r="AA20" s="7"/>
      <c r="AB20" s="9">
        <f t="shared" si="31"/>
        <v>0</v>
      </c>
      <c r="AC20" s="8"/>
      <c r="AD20" s="9">
        <f t="shared" si="32"/>
        <v>0</v>
      </c>
      <c r="AE20" s="7"/>
      <c r="AF20" s="9">
        <f t="shared" si="33"/>
        <v>0</v>
      </c>
      <c r="AG20" s="8"/>
      <c r="AH20" s="9">
        <f t="shared" si="34"/>
        <v>0</v>
      </c>
      <c r="AI20" s="7"/>
      <c r="AJ20" s="9">
        <f t="shared" si="35"/>
        <v>0</v>
      </c>
      <c r="AK20" s="8"/>
      <c r="AL20" s="9">
        <f t="shared" si="36"/>
        <v>0</v>
      </c>
      <c r="AM20" s="1"/>
      <c r="AN20" s="4">
        <f t="shared" si="17"/>
        <v>0</v>
      </c>
      <c r="AO20" s="1"/>
      <c r="AP20" s="4">
        <f t="shared" si="18"/>
        <v>0</v>
      </c>
      <c r="AQ20" s="1"/>
      <c r="AR20" s="4">
        <f t="shared" si="19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ref="E21:E47" si="37">IF(A21&gt;0,CONCATENATE(C21," &amp; ",D21),"")</f>
        <v/>
      </c>
      <c r="F21" s="7">
        <f t="shared" si="20"/>
        <v>0</v>
      </c>
      <c r="G21" s="8"/>
      <c r="H21" s="9">
        <f t="shared" si="21"/>
        <v>0</v>
      </c>
      <c r="I21" s="8"/>
      <c r="J21" s="9">
        <f t="shared" si="22"/>
        <v>0</v>
      </c>
      <c r="K21" s="7"/>
      <c r="L21" s="9">
        <f t="shared" si="23"/>
        <v>0</v>
      </c>
      <c r="M21" s="8"/>
      <c r="N21" s="9">
        <f t="shared" si="24"/>
        <v>0</v>
      </c>
      <c r="O21" s="7"/>
      <c r="P21" s="9">
        <f t="shared" si="25"/>
        <v>0</v>
      </c>
      <c r="Q21" s="8"/>
      <c r="R21" s="9">
        <f t="shared" si="26"/>
        <v>0</v>
      </c>
      <c r="S21" s="7"/>
      <c r="T21" s="9">
        <f t="shared" si="27"/>
        <v>0</v>
      </c>
      <c r="U21" s="8"/>
      <c r="V21" s="9">
        <f t="shared" si="28"/>
        <v>0</v>
      </c>
      <c r="W21" s="7"/>
      <c r="X21" s="9">
        <f t="shared" si="29"/>
        <v>0</v>
      </c>
      <c r="Y21" s="8"/>
      <c r="Z21" s="9">
        <f t="shared" si="30"/>
        <v>0</v>
      </c>
      <c r="AA21" s="7"/>
      <c r="AB21" s="9">
        <f t="shared" si="31"/>
        <v>0</v>
      </c>
      <c r="AC21" s="8"/>
      <c r="AD21" s="9">
        <f t="shared" si="32"/>
        <v>0</v>
      </c>
      <c r="AE21" s="7"/>
      <c r="AF21" s="9">
        <f t="shared" si="33"/>
        <v>0</v>
      </c>
      <c r="AG21" s="8"/>
      <c r="AH21" s="9">
        <f t="shared" si="34"/>
        <v>0</v>
      </c>
      <c r="AI21" s="7"/>
      <c r="AJ21" s="9">
        <f t="shared" si="35"/>
        <v>0</v>
      </c>
      <c r="AK21" s="8"/>
      <c r="AL21" s="9">
        <f t="shared" si="36"/>
        <v>0</v>
      </c>
      <c r="AM21" s="1"/>
      <c r="AN21" s="4">
        <f t="shared" si="17"/>
        <v>0</v>
      </c>
      <c r="AO21" s="1"/>
      <c r="AP21" s="4">
        <f t="shared" si="18"/>
        <v>0</v>
      </c>
      <c r="AQ21" s="1"/>
      <c r="AR21" s="4">
        <f t="shared" si="19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37"/>
        <v/>
      </c>
      <c r="F22" s="7">
        <f t="shared" si="20"/>
        <v>0</v>
      </c>
      <c r="G22" s="8"/>
      <c r="H22" s="9">
        <f t="shared" si="21"/>
        <v>0</v>
      </c>
      <c r="I22" s="8"/>
      <c r="J22" s="9">
        <f t="shared" si="22"/>
        <v>0</v>
      </c>
      <c r="K22" s="7"/>
      <c r="L22" s="9">
        <f t="shared" si="23"/>
        <v>0</v>
      </c>
      <c r="M22" s="8"/>
      <c r="N22" s="9">
        <f t="shared" si="24"/>
        <v>0</v>
      </c>
      <c r="O22" s="7"/>
      <c r="P22" s="9">
        <f t="shared" si="25"/>
        <v>0</v>
      </c>
      <c r="Q22" s="8"/>
      <c r="R22" s="9">
        <f t="shared" si="26"/>
        <v>0</v>
      </c>
      <c r="S22" s="7"/>
      <c r="T22" s="9">
        <f t="shared" si="27"/>
        <v>0</v>
      </c>
      <c r="U22" s="8"/>
      <c r="V22" s="9">
        <f t="shared" si="28"/>
        <v>0</v>
      </c>
      <c r="W22" s="7"/>
      <c r="X22" s="9">
        <f t="shared" si="29"/>
        <v>0</v>
      </c>
      <c r="Y22" s="8"/>
      <c r="Z22" s="9">
        <f t="shared" si="30"/>
        <v>0</v>
      </c>
      <c r="AA22" s="7"/>
      <c r="AB22" s="9">
        <f t="shared" si="31"/>
        <v>0</v>
      </c>
      <c r="AC22" s="8"/>
      <c r="AD22" s="9">
        <f t="shared" si="32"/>
        <v>0</v>
      </c>
      <c r="AE22" s="7"/>
      <c r="AF22" s="9">
        <f t="shared" si="33"/>
        <v>0</v>
      </c>
      <c r="AG22" s="8"/>
      <c r="AH22" s="9">
        <f t="shared" si="34"/>
        <v>0</v>
      </c>
      <c r="AI22" s="7"/>
      <c r="AJ22" s="9">
        <f t="shared" si="35"/>
        <v>0</v>
      </c>
      <c r="AK22" s="8"/>
      <c r="AL22" s="9">
        <f t="shared" si="36"/>
        <v>0</v>
      </c>
      <c r="AM22" s="1"/>
      <c r="AN22" s="4">
        <f t="shared" si="17"/>
        <v>0</v>
      </c>
      <c r="AO22" s="1"/>
      <c r="AP22" s="4">
        <f t="shared" si="18"/>
        <v>0</v>
      </c>
      <c r="AQ22" s="1"/>
      <c r="AR22" s="4">
        <f t="shared" si="19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37"/>
        <v/>
      </c>
      <c r="F23" s="7">
        <f t="shared" si="20"/>
        <v>0</v>
      </c>
      <c r="G23" s="8"/>
      <c r="H23" s="9">
        <f t="shared" si="21"/>
        <v>0</v>
      </c>
      <c r="I23" s="8"/>
      <c r="J23" s="9">
        <f t="shared" si="22"/>
        <v>0</v>
      </c>
      <c r="K23" s="7"/>
      <c r="L23" s="9">
        <f t="shared" si="23"/>
        <v>0</v>
      </c>
      <c r="M23" s="8"/>
      <c r="N23" s="9">
        <f t="shared" si="24"/>
        <v>0</v>
      </c>
      <c r="O23" s="7"/>
      <c r="P23" s="9">
        <f t="shared" si="25"/>
        <v>0</v>
      </c>
      <c r="Q23" s="8"/>
      <c r="R23" s="9">
        <f t="shared" si="26"/>
        <v>0</v>
      </c>
      <c r="S23" s="7"/>
      <c r="T23" s="9">
        <f t="shared" si="27"/>
        <v>0</v>
      </c>
      <c r="U23" s="8"/>
      <c r="V23" s="9">
        <f t="shared" si="28"/>
        <v>0</v>
      </c>
      <c r="W23" s="7"/>
      <c r="X23" s="9">
        <f t="shared" si="29"/>
        <v>0</v>
      </c>
      <c r="Y23" s="8"/>
      <c r="Z23" s="9">
        <f t="shared" si="30"/>
        <v>0</v>
      </c>
      <c r="AA23" s="7"/>
      <c r="AB23" s="9">
        <f t="shared" si="31"/>
        <v>0</v>
      </c>
      <c r="AC23" s="8"/>
      <c r="AD23" s="9">
        <f t="shared" si="32"/>
        <v>0</v>
      </c>
      <c r="AE23" s="7"/>
      <c r="AF23" s="9">
        <f t="shared" si="33"/>
        <v>0</v>
      </c>
      <c r="AG23" s="8"/>
      <c r="AH23" s="9">
        <f t="shared" si="34"/>
        <v>0</v>
      </c>
      <c r="AI23" s="7"/>
      <c r="AJ23" s="9">
        <f t="shared" si="35"/>
        <v>0</v>
      </c>
      <c r="AK23" s="8"/>
      <c r="AL23" s="9">
        <f t="shared" si="36"/>
        <v>0</v>
      </c>
      <c r="AM23" s="1"/>
      <c r="AN23" s="4">
        <f t="shared" si="17"/>
        <v>0</v>
      </c>
      <c r="AO23" s="1"/>
      <c r="AP23" s="4">
        <f t="shared" si="18"/>
        <v>0</v>
      </c>
      <c r="AQ23" s="1"/>
      <c r="AR23" s="4">
        <f t="shared" si="19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37"/>
        <v/>
      </c>
      <c r="F24" s="7">
        <f t="shared" si="20"/>
        <v>0</v>
      </c>
      <c r="G24" s="8"/>
      <c r="H24" s="9">
        <f t="shared" si="21"/>
        <v>0</v>
      </c>
      <c r="I24" s="8"/>
      <c r="J24" s="9">
        <f t="shared" si="22"/>
        <v>0</v>
      </c>
      <c r="K24" s="7"/>
      <c r="L24" s="9">
        <f t="shared" si="23"/>
        <v>0</v>
      </c>
      <c r="M24" s="8"/>
      <c r="N24" s="9">
        <f t="shared" si="24"/>
        <v>0</v>
      </c>
      <c r="O24" s="7"/>
      <c r="P24" s="9">
        <f t="shared" si="25"/>
        <v>0</v>
      </c>
      <c r="Q24" s="8"/>
      <c r="R24" s="9">
        <f t="shared" si="26"/>
        <v>0</v>
      </c>
      <c r="S24" s="7"/>
      <c r="T24" s="9">
        <f t="shared" si="27"/>
        <v>0</v>
      </c>
      <c r="U24" s="8"/>
      <c r="V24" s="9">
        <f t="shared" si="28"/>
        <v>0</v>
      </c>
      <c r="W24" s="7"/>
      <c r="X24" s="9">
        <f t="shared" si="29"/>
        <v>0</v>
      </c>
      <c r="Y24" s="8"/>
      <c r="Z24" s="9">
        <f t="shared" si="30"/>
        <v>0</v>
      </c>
      <c r="AA24" s="7"/>
      <c r="AB24" s="9">
        <f t="shared" si="31"/>
        <v>0</v>
      </c>
      <c r="AC24" s="8"/>
      <c r="AD24" s="9">
        <f t="shared" si="32"/>
        <v>0</v>
      </c>
      <c r="AE24" s="7"/>
      <c r="AF24" s="9">
        <f t="shared" si="33"/>
        <v>0</v>
      </c>
      <c r="AG24" s="8"/>
      <c r="AH24" s="9">
        <f t="shared" si="34"/>
        <v>0</v>
      </c>
      <c r="AI24" s="7"/>
      <c r="AJ24" s="9">
        <f t="shared" si="35"/>
        <v>0</v>
      </c>
      <c r="AK24" s="8"/>
      <c r="AL24" s="9">
        <f t="shared" si="36"/>
        <v>0</v>
      </c>
      <c r="AM24" s="1"/>
      <c r="AN24" s="4">
        <f t="shared" si="17"/>
        <v>0</v>
      </c>
      <c r="AO24" s="1"/>
      <c r="AP24" s="4">
        <f t="shared" si="18"/>
        <v>0</v>
      </c>
      <c r="AQ24" s="1"/>
      <c r="AR24" s="4">
        <f t="shared" si="19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37"/>
        <v/>
      </c>
      <c r="F25" s="7">
        <f t="shared" si="20"/>
        <v>0</v>
      </c>
      <c r="G25" s="8"/>
      <c r="H25" s="9">
        <f t="shared" si="21"/>
        <v>0</v>
      </c>
      <c r="I25" s="8"/>
      <c r="J25" s="9">
        <f t="shared" si="22"/>
        <v>0</v>
      </c>
      <c r="K25" s="7"/>
      <c r="L25" s="9">
        <f t="shared" si="23"/>
        <v>0</v>
      </c>
      <c r="M25" s="8"/>
      <c r="N25" s="9">
        <f t="shared" si="24"/>
        <v>0</v>
      </c>
      <c r="O25" s="7"/>
      <c r="P25" s="9">
        <f t="shared" si="25"/>
        <v>0</v>
      </c>
      <c r="Q25" s="8"/>
      <c r="R25" s="9">
        <f t="shared" si="26"/>
        <v>0</v>
      </c>
      <c r="S25" s="7"/>
      <c r="T25" s="9">
        <f t="shared" si="27"/>
        <v>0</v>
      </c>
      <c r="U25" s="8"/>
      <c r="V25" s="9">
        <f t="shared" si="28"/>
        <v>0</v>
      </c>
      <c r="W25" s="7"/>
      <c r="X25" s="9">
        <f t="shared" si="29"/>
        <v>0</v>
      </c>
      <c r="Y25" s="8"/>
      <c r="Z25" s="9">
        <f t="shared" si="30"/>
        <v>0</v>
      </c>
      <c r="AA25" s="7"/>
      <c r="AB25" s="9">
        <f t="shared" si="31"/>
        <v>0</v>
      </c>
      <c r="AC25" s="8"/>
      <c r="AD25" s="9">
        <f t="shared" si="32"/>
        <v>0</v>
      </c>
      <c r="AE25" s="7"/>
      <c r="AF25" s="9">
        <f t="shared" si="33"/>
        <v>0</v>
      </c>
      <c r="AG25" s="8"/>
      <c r="AH25" s="9">
        <f t="shared" si="34"/>
        <v>0</v>
      </c>
      <c r="AI25" s="7"/>
      <c r="AJ25" s="9">
        <f t="shared" si="35"/>
        <v>0</v>
      </c>
      <c r="AK25" s="8"/>
      <c r="AL25" s="9">
        <f t="shared" si="36"/>
        <v>0</v>
      </c>
      <c r="AM25" s="1"/>
      <c r="AN25" s="4">
        <f t="shared" si="17"/>
        <v>0</v>
      </c>
      <c r="AO25" s="1"/>
      <c r="AP25" s="4">
        <f t="shared" si="18"/>
        <v>0</v>
      </c>
      <c r="AQ25" s="1"/>
      <c r="AR25" s="4">
        <f t="shared" si="19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37"/>
        <v/>
      </c>
      <c r="F26" s="7">
        <f t="shared" si="20"/>
        <v>0</v>
      </c>
      <c r="G26" s="8"/>
      <c r="H26" s="9">
        <f t="shared" si="21"/>
        <v>0</v>
      </c>
      <c r="I26" s="8"/>
      <c r="J26" s="9">
        <f t="shared" si="22"/>
        <v>0</v>
      </c>
      <c r="K26" s="7"/>
      <c r="L26" s="9">
        <f t="shared" si="23"/>
        <v>0</v>
      </c>
      <c r="M26" s="8"/>
      <c r="N26" s="9">
        <f t="shared" si="24"/>
        <v>0</v>
      </c>
      <c r="O26" s="7"/>
      <c r="P26" s="9">
        <f t="shared" si="25"/>
        <v>0</v>
      </c>
      <c r="Q26" s="8"/>
      <c r="R26" s="9">
        <f t="shared" si="26"/>
        <v>0</v>
      </c>
      <c r="S26" s="7"/>
      <c r="T26" s="9">
        <f t="shared" si="27"/>
        <v>0</v>
      </c>
      <c r="U26" s="8"/>
      <c r="V26" s="9">
        <f t="shared" si="28"/>
        <v>0</v>
      </c>
      <c r="W26" s="7"/>
      <c r="X26" s="9">
        <f t="shared" si="29"/>
        <v>0</v>
      </c>
      <c r="Y26" s="8"/>
      <c r="Z26" s="9">
        <f t="shared" si="30"/>
        <v>0</v>
      </c>
      <c r="AA26" s="7"/>
      <c r="AB26" s="9">
        <f t="shared" si="31"/>
        <v>0</v>
      </c>
      <c r="AC26" s="8"/>
      <c r="AD26" s="9">
        <f t="shared" si="32"/>
        <v>0</v>
      </c>
      <c r="AE26" s="7"/>
      <c r="AF26" s="9">
        <f t="shared" si="33"/>
        <v>0</v>
      </c>
      <c r="AG26" s="8"/>
      <c r="AH26" s="9">
        <f t="shared" si="34"/>
        <v>0</v>
      </c>
      <c r="AI26" s="7"/>
      <c r="AJ26" s="9">
        <f t="shared" si="35"/>
        <v>0</v>
      </c>
      <c r="AK26" s="8"/>
      <c r="AL26" s="9">
        <f t="shared" si="36"/>
        <v>0</v>
      </c>
      <c r="AM26" s="1"/>
      <c r="AN26" s="4">
        <f t="shared" si="17"/>
        <v>0</v>
      </c>
      <c r="AO26" s="1"/>
      <c r="AP26" s="4">
        <f t="shared" si="18"/>
        <v>0</v>
      </c>
      <c r="AQ26" s="1"/>
      <c r="AR26" s="4">
        <f t="shared" si="19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37"/>
        <v/>
      </c>
      <c r="F27" s="7">
        <f t="shared" si="20"/>
        <v>0</v>
      </c>
      <c r="G27" s="8"/>
      <c r="H27" s="9">
        <f t="shared" si="21"/>
        <v>0</v>
      </c>
      <c r="I27" s="8"/>
      <c r="J27" s="9">
        <f t="shared" si="22"/>
        <v>0</v>
      </c>
      <c r="K27" s="7"/>
      <c r="L27" s="9">
        <f t="shared" si="23"/>
        <v>0</v>
      </c>
      <c r="M27" s="8"/>
      <c r="N27" s="9">
        <f t="shared" si="24"/>
        <v>0</v>
      </c>
      <c r="O27" s="7"/>
      <c r="P27" s="9">
        <f t="shared" si="25"/>
        <v>0</v>
      </c>
      <c r="Q27" s="8"/>
      <c r="R27" s="9">
        <f t="shared" si="26"/>
        <v>0</v>
      </c>
      <c r="S27" s="7"/>
      <c r="T27" s="9">
        <f t="shared" si="27"/>
        <v>0</v>
      </c>
      <c r="U27" s="8"/>
      <c r="V27" s="9">
        <f t="shared" si="28"/>
        <v>0</v>
      </c>
      <c r="W27" s="7"/>
      <c r="X27" s="9">
        <f t="shared" si="29"/>
        <v>0</v>
      </c>
      <c r="Y27" s="8"/>
      <c r="Z27" s="9">
        <f t="shared" si="30"/>
        <v>0</v>
      </c>
      <c r="AA27" s="7"/>
      <c r="AB27" s="9">
        <f t="shared" si="31"/>
        <v>0</v>
      </c>
      <c r="AC27" s="8"/>
      <c r="AD27" s="9">
        <f t="shared" si="32"/>
        <v>0</v>
      </c>
      <c r="AE27" s="7"/>
      <c r="AF27" s="9">
        <f t="shared" si="33"/>
        <v>0</v>
      </c>
      <c r="AG27" s="8"/>
      <c r="AH27" s="9">
        <f t="shared" si="34"/>
        <v>0</v>
      </c>
      <c r="AI27" s="7"/>
      <c r="AJ27" s="9">
        <f t="shared" si="35"/>
        <v>0</v>
      </c>
      <c r="AK27" s="8"/>
      <c r="AL27" s="9">
        <f t="shared" si="36"/>
        <v>0</v>
      </c>
      <c r="AM27" s="1"/>
      <c r="AN27" s="4">
        <f t="shared" si="17"/>
        <v>0</v>
      </c>
      <c r="AO27" s="1"/>
      <c r="AP27" s="4">
        <f t="shared" si="18"/>
        <v>0</v>
      </c>
      <c r="AQ27" s="1"/>
      <c r="AR27" s="4">
        <f t="shared" si="19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37"/>
        <v/>
      </c>
      <c r="F28" s="7">
        <f t="shared" si="20"/>
        <v>0</v>
      </c>
      <c r="G28" s="8"/>
      <c r="H28" s="9">
        <f t="shared" si="21"/>
        <v>0</v>
      </c>
      <c r="I28" s="8"/>
      <c r="J28" s="9">
        <f t="shared" si="22"/>
        <v>0</v>
      </c>
      <c r="K28" s="7"/>
      <c r="L28" s="9">
        <f t="shared" si="23"/>
        <v>0</v>
      </c>
      <c r="M28" s="8"/>
      <c r="N28" s="9">
        <f t="shared" si="24"/>
        <v>0</v>
      </c>
      <c r="O28" s="7"/>
      <c r="P28" s="9">
        <f t="shared" si="25"/>
        <v>0</v>
      </c>
      <c r="Q28" s="8"/>
      <c r="R28" s="9">
        <f t="shared" si="26"/>
        <v>0</v>
      </c>
      <c r="S28" s="7"/>
      <c r="T28" s="9">
        <f t="shared" si="27"/>
        <v>0</v>
      </c>
      <c r="U28" s="8"/>
      <c r="V28" s="9">
        <f t="shared" si="28"/>
        <v>0</v>
      </c>
      <c r="W28" s="7"/>
      <c r="X28" s="9">
        <f t="shared" si="29"/>
        <v>0</v>
      </c>
      <c r="Y28" s="8"/>
      <c r="Z28" s="9">
        <f t="shared" si="30"/>
        <v>0</v>
      </c>
      <c r="AA28" s="7"/>
      <c r="AB28" s="9">
        <f t="shared" si="31"/>
        <v>0</v>
      </c>
      <c r="AC28" s="8"/>
      <c r="AD28" s="9">
        <f t="shared" si="32"/>
        <v>0</v>
      </c>
      <c r="AE28" s="7"/>
      <c r="AF28" s="9">
        <f t="shared" si="33"/>
        <v>0</v>
      </c>
      <c r="AG28" s="8"/>
      <c r="AH28" s="9">
        <f t="shared" si="34"/>
        <v>0</v>
      </c>
      <c r="AI28" s="7"/>
      <c r="AJ28" s="9">
        <f t="shared" si="35"/>
        <v>0</v>
      </c>
      <c r="AK28" s="8"/>
      <c r="AL28" s="9">
        <f t="shared" si="36"/>
        <v>0</v>
      </c>
      <c r="AM28" s="1"/>
      <c r="AN28" s="4">
        <f t="shared" si="17"/>
        <v>0</v>
      </c>
      <c r="AO28" s="1"/>
      <c r="AP28" s="4">
        <f t="shared" si="18"/>
        <v>0</v>
      </c>
      <c r="AQ28" s="1"/>
      <c r="AR28" s="4">
        <f t="shared" si="19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37"/>
        <v/>
      </c>
      <c r="F29" s="7">
        <f t="shared" si="20"/>
        <v>0</v>
      </c>
      <c r="G29" s="8"/>
      <c r="H29" s="9">
        <f t="shared" si="21"/>
        <v>0</v>
      </c>
      <c r="I29" s="8"/>
      <c r="J29" s="9">
        <f t="shared" si="22"/>
        <v>0</v>
      </c>
      <c r="K29" s="7"/>
      <c r="L29" s="9">
        <f t="shared" si="23"/>
        <v>0</v>
      </c>
      <c r="M29" s="8"/>
      <c r="N29" s="9">
        <f t="shared" si="24"/>
        <v>0</v>
      </c>
      <c r="O29" s="7"/>
      <c r="P29" s="9">
        <f t="shared" si="25"/>
        <v>0</v>
      </c>
      <c r="Q29" s="8"/>
      <c r="R29" s="9">
        <f t="shared" si="26"/>
        <v>0</v>
      </c>
      <c r="S29" s="7"/>
      <c r="T29" s="9">
        <f t="shared" si="27"/>
        <v>0</v>
      </c>
      <c r="U29" s="8"/>
      <c r="V29" s="9">
        <f t="shared" si="28"/>
        <v>0</v>
      </c>
      <c r="W29" s="7"/>
      <c r="X29" s="9">
        <f t="shared" si="29"/>
        <v>0</v>
      </c>
      <c r="Y29" s="8"/>
      <c r="Z29" s="9">
        <f t="shared" si="30"/>
        <v>0</v>
      </c>
      <c r="AA29" s="7"/>
      <c r="AB29" s="9">
        <f t="shared" si="31"/>
        <v>0</v>
      </c>
      <c r="AC29" s="8"/>
      <c r="AD29" s="9">
        <f t="shared" si="32"/>
        <v>0</v>
      </c>
      <c r="AE29" s="7"/>
      <c r="AF29" s="9">
        <f t="shared" si="33"/>
        <v>0</v>
      </c>
      <c r="AG29" s="8"/>
      <c r="AH29" s="9">
        <f t="shared" si="34"/>
        <v>0</v>
      </c>
      <c r="AI29" s="7"/>
      <c r="AJ29" s="9">
        <f t="shared" si="35"/>
        <v>0</v>
      </c>
      <c r="AK29" s="8"/>
      <c r="AL29" s="9">
        <f t="shared" si="36"/>
        <v>0</v>
      </c>
      <c r="AM29" s="1"/>
      <c r="AN29" s="4">
        <f t="shared" si="17"/>
        <v>0</v>
      </c>
      <c r="AO29" s="1"/>
      <c r="AP29" s="4">
        <f t="shared" si="18"/>
        <v>0</v>
      </c>
      <c r="AQ29" s="1"/>
      <c r="AR29" s="4">
        <f t="shared" si="19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37"/>
        <v/>
      </c>
      <c r="F30" s="7">
        <f t="shared" si="20"/>
        <v>0</v>
      </c>
      <c r="G30" s="8"/>
      <c r="H30" s="9">
        <f t="shared" si="21"/>
        <v>0</v>
      </c>
      <c r="I30" s="8"/>
      <c r="J30" s="9">
        <f t="shared" si="22"/>
        <v>0</v>
      </c>
      <c r="K30" s="7"/>
      <c r="L30" s="9">
        <f t="shared" si="23"/>
        <v>0</v>
      </c>
      <c r="M30" s="8"/>
      <c r="N30" s="9">
        <f t="shared" si="24"/>
        <v>0</v>
      </c>
      <c r="O30" s="7"/>
      <c r="P30" s="9">
        <f t="shared" si="25"/>
        <v>0</v>
      </c>
      <c r="Q30" s="8"/>
      <c r="R30" s="9">
        <f t="shared" si="26"/>
        <v>0</v>
      </c>
      <c r="S30" s="7"/>
      <c r="T30" s="9">
        <f t="shared" si="27"/>
        <v>0</v>
      </c>
      <c r="U30" s="8"/>
      <c r="V30" s="9">
        <f t="shared" si="28"/>
        <v>0</v>
      </c>
      <c r="W30" s="7"/>
      <c r="X30" s="9">
        <f t="shared" si="29"/>
        <v>0</v>
      </c>
      <c r="Y30" s="8"/>
      <c r="Z30" s="9">
        <f t="shared" si="30"/>
        <v>0</v>
      </c>
      <c r="AA30" s="7"/>
      <c r="AB30" s="9">
        <f t="shared" si="31"/>
        <v>0</v>
      </c>
      <c r="AC30" s="8"/>
      <c r="AD30" s="9">
        <f t="shared" si="32"/>
        <v>0</v>
      </c>
      <c r="AE30" s="7"/>
      <c r="AF30" s="9">
        <f t="shared" si="33"/>
        <v>0</v>
      </c>
      <c r="AG30" s="8"/>
      <c r="AH30" s="9">
        <f t="shared" si="34"/>
        <v>0</v>
      </c>
      <c r="AI30" s="7"/>
      <c r="AJ30" s="9">
        <f t="shared" si="35"/>
        <v>0</v>
      </c>
      <c r="AK30" s="8"/>
      <c r="AL30" s="9">
        <f t="shared" si="36"/>
        <v>0</v>
      </c>
      <c r="AM30" s="1"/>
      <c r="AN30" s="4">
        <f t="shared" si="17"/>
        <v>0</v>
      </c>
      <c r="AO30" s="1"/>
      <c r="AP30" s="4">
        <f t="shared" si="18"/>
        <v>0</v>
      </c>
      <c r="AQ30" s="1"/>
      <c r="AR30" s="4">
        <f t="shared" si="19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37"/>
        <v/>
      </c>
      <c r="F31" s="7">
        <f t="shared" si="20"/>
        <v>0</v>
      </c>
      <c r="G31" s="8"/>
      <c r="H31" s="9">
        <f t="shared" si="21"/>
        <v>0</v>
      </c>
      <c r="I31" s="8"/>
      <c r="J31" s="9">
        <f t="shared" si="22"/>
        <v>0</v>
      </c>
      <c r="K31" s="7"/>
      <c r="L31" s="9">
        <f t="shared" si="23"/>
        <v>0</v>
      </c>
      <c r="M31" s="8"/>
      <c r="N31" s="9">
        <f t="shared" si="24"/>
        <v>0</v>
      </c>
      <c r="O31" s="7"/>
      <c r="P31" s="9">
        <f t="shared" si="25"/>
        <v>0</v>
      </c>
      <c r="Q31" s="8"/>
      <c r="R31" s="9">
        <f t="shared" si="26"/>
        <v>0</v>
      </c>
      <c r="S31" s="7"/>
      <c r="T31" s="9">
        <f t="shared" si="27"/>
        <v>0</v>
      </c>
      <c r="U31" s="8"/>
      <c r="V31" s="9">
        <f t="shared" si="28"/>
        <v>0</v>
      </c>
      <c r="W31" s="7"/>
      <c r="X31" s="9">
        <f t="shared" si="29"/>
        <v>0</v>
      </c>
      <c r="Y31" s="8"/>
      <c r="Z31" s="9">
        <f t="shared" si="30"/>
        <v>0</v>
      </c>
      <c r="AA31" s="7"/>
      <c r="AB31" s="9">
        <f t="shared" si="31"/>
        <v>0</v>
      </c>
      <c r="AC31" s="8"/>
      <c r="AD31" s="9">
        <f t="shared" si="32"/>
        <v>0</v>
      </c>
      <c r="AE31" s="7"/>
      <c r="AF31" s="9">
        <f t="shared" si="33"/>
        <v>0</v>
      </c>
      <c r="AG31" s="8"/>
      <c r="AH31" s="9">
        <f t="shared" si="34"/>
        <v>0</v>
      </c>
      <c r="AI31" s="7"/>
      <c r="AJ31" s="9">
        <f t="shared" si="35"/>
        <v>0</v>
      </c>
      <c r="AK31" s="8"/>
      <c r="AL31" s="9">
        <f t="shared" si="36"/>
        <v>0</v>
      </c>
      <c r="AM31" s="1"/>
      <c r="AN31" s="4">
        <f t="shared" si="17"/>
        <v>0</v>
      </c>
      <c r="AO31" s="1"/>
      <c r="AP31" s="4">
        <f t="shared" si="18"/>
        <v>0</v>
      </c>
      <c r="AQ31" s="1"/>
      <c r="AR31" s="4">
        <f t="shared" si="19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37"/>
        <v/>
      </c>
      <c r="F32" s="7">
        <f t="shared" si="20"/>
        <v>0</v>
      </c>
      <c r="G32" s="8"/>
      <c r="H32" s="9">
        <f t="shared" si="21"/>
        <v>0</v>
      </c>
      <c r="I32" s="8"/>
      <c r="J32" s="9">
        <f t="shared" si="22"/>
        <v>0</v>
      </c>
      <c r="K32" s="7"/>
      <c r="L32" s="9">
        <f t="shared" si="23"/>
        <v>0</v>
      </c>
      <c r="M32" s="8"/>
      <c r="N32" s="9">
        <f t="shared" si="24"/>
        <v>0</v>
      </c>
      <c r="O32" s="7"/>
      <c r="P32" s="9">
        <f t="shared" si="25"/>
        <v>0</v>
      </c>
      <c r="Q32" s="8"/>
      <c r="R32" s="9">
        <f t="shared" si="26"/>
        <v>0</v>
      </c>
      <c r="S32" s="7"/>
      <c r="T32" s="9">
        <f t="shared" si="27"/>
        <v>0</v>
      </c>
      <c r="U32" s="8"/>
      <c r="V32" s="9">
        <f t="shared" si="28"/>
        <v>0</v>
      </c>
      <c r="W32" s="7"/>
      <c r="X32" s="9">
        <f t="shared" si="29"/>
        <v>0</v>
      </c>
      <c r="Y32" s="8"/>
      <c r="Z32" s="9">
        <f t="shared" si="30"/>
        <v>0</v>
      </c>
      <c r="AA32" s="7"/>
      <c r="AB32" s="9">
        <f t="shared" si="31"/>
        <v>0</v>
      </c>
      <c r="AC32" s="8"/>
      <c r="AD32" s="9">
        <f t="shared" si="32"/>
        <v>0</v>
      </c>
      <c r="AE32" s="7"/>
      <c r="AF32" s="9">
        <f t="shared" si="33"/>
        <v>0</v>
      </c>
      <c r="AG32" s="8"/>
      <c r="AH32" s="9">
        <f t="shared" si="34"/>
        <v>0</v>
      </c>
      <c r="AI32" s="7"/>
      <c r="AJ32" s="9">
        <f t="shared" si="35"/>
        <v>0</v>
      </c>
      <c r="AK32" s="8"/>
      <c r="AL32" s="9">
        <f t="shared" si="36"/>
        <v>0</v>
      </c>
      <c r="AM32" s="1"/>
      <c r="AN32" s="4">
        <f t="shared" si="17"/>
        <v>0</v>
      </c>
      <c r="AO32" s="1"/>
      <c r="AP32" s="4">
        <f t="shared" si="18"/>
        <v>0</v>
      </c>
      <c r="AQ32" s="1"/>
      <c r="AR32" s="4">
        <f t="shared" si="19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37"/>
        <v/>
      </c>
      <c r="F33" s="7">
        <f t="shared" si="20"/>
        <v>0</v>
      </c>
      <c r="G33" s="8"/>
      <c r="H33" s="9">
        <f t="shared" si="21"/>
        <v>0</v>
      </c>
      <c r="I33" s="8"/>
      <c r="J33" s="9">
        <f t="shared" si="22"/>
        <v>0</v>
      </c>
      <c r="K33" s="7"/>
      <c r="L33" s="9">
        <f t="shared" si="23"/>
        <v>0</v>
      </c>
      <c r="M33" s="8"/>
      <c r="N33" s="9">
        <f t="shared" si="24"/>
        <v>0</v>
      </c>
      <c r="O33" s="7"/>
      <c r="P33" s="9">
        <f t="shared" si="25"/>
        <v>0</v>
      </c>
      <c r="Q33" s="8"/>
      <c r="R33" s="9">
        <f t="shared" si="26"/>
        <v>0</v>
      </c>
      <c r="S33" s="7"/>
      <c r="T33" s="9">
        <f t="shared" si="27"/>
        <v>0</v>
      </c>
      <c r="U33" s="8"/>
      <c r="V33" s="9">
        <f t="shared" si="28"/>
        <v>0</v>
      </c>
      <c r="W33" s="7"/>
      <c r="X33" s="9">
        <f t="shared" si="29"/>
        <v>0</v>
      </c>
      <c r="Y33" s="8"/>
      <c r="Z33" s="9">
        <f t="shared" si="30"/>
        <v>0</v>
      </c>
      <c r="AA33" s="7"/>
      <c r="AB33" s="9">
        <f t="shared" si="31"/>
        <v>0</v>
      </c>
      <c r="AC33" s="8"/>
      <c r="AD33" s="9">
        <f t="shared" si="32"/>
        <v>0</v>
      </c>
      <c r="AE33" s="7"/>
      <c r="AF33" s="9">
        <f t="shared" si="33"/>
        <v>0</v>
      </c>
      <c r="AG33" s="8"/>
      <c r="AH33" s="9">
        <f t="shared" si="34"/>
        <v>0</v>
      </c>
      <c r="AI33" s="7"/>
      <c r="AJ33" s="9">
        <f t="shared" si="35"/>
        <v>0</v>
      </c>
      <c r="AK33" s="8"/>
      <c r="AL33" s="9">
        <f t="shared" si="36"/>
        <v>0</v>
      </c>
      <c r="AM33" s="1"/>
      <c r="AN33" s="4">
        <f t="shared" si="17"/>
        <v>0</v>
      </c>
      <c r="AO33" s="1"/>
      <c r="AP33" s="4">
        <f t="shared" si="18"/>
        <v>0</v>
      </c>
      <c r="AQ33" s="1"/>
      <c r="AR33" s="4">
        <f t="shared" si="19"/>
        <v>0</v>
      </c>
      <c r="AS33" s="1"/>
    </row>
    <row r="34" spans="3:45" ht="15.75" x14ac:dyDescent="0.25">
      <c r="E34" s="5" t="str">
        <f t="shared" si="37"/>
        <v/>
      </c>
      <c r="F34" s="7">
        <f t="shared" si="20"/>
        <v>0</v>
      </c>
      <c r="G34" s="8"/>
      <c r="H34" s="9">
        <f t="shared" si="21"/>
        <v>0</v>
      </c>
      <c r="I34" s="8"/>
      <c r="J34" s="9">
        <f t="shared" si="22"/>
        <v>0</v>
      </c>
      <c r="K34" s="7"/>
      <c r="L34" s="9">
        <f t="shared" si="23"/>
        <v>0</v>
      </c>
      <c r="M34" s="8"/>
      <c r="N34" s="9">
        <f t="shared" si="24"/>
        <v>0</v>
      </c>
      <c r="O34" s="7"/>
      <c r="P34" s="9">
        <f t="shared" si="25"/>
        <v>0</v>
      </c>
      <c r="Q34" s="8"/>
      <c r="R34" s="9">
        <f t="shared" si="26"/>
        <v>0</v>
      </c>
      <c r="S34" s="7"/>
      <c r="T34" s="9">
        <f t="shared" si="27"/>
        <v>0</v>
      </c>
      <c r="U34" s="8"/>
      <c r="V34" s="9">
        <f t="shared" si="28"/>
        <v>0</v>
      </c>
      <c r="W34" s="7"/>
      <c r="X34" s="9">
        <f t="shared" si="29"/>
        <v>0</v>
      </c>
      <c r="Y34" s="8"/>
      <c r="Z34" s="9">
        <f t="shared" si="30"/>
        <v>0</v>
      </c>
      <c r="AA34" s="7"/>
      <c r="AB34" s="9">
        <f t="shared" si="31"/>
        <v>0</v>
      </c>
      <c r="AC34" s="8"/>
      <c r="AD34" s="9">
        <f t="shared" si="32"/>
        <v>0</v>
      </c>
      <c r="AE34" s="7"/>
      <c r="AF34" s="9">
        <f t="shared" si="33"/>
        <v>0</v>
      </c>
      <c r="AG34" s="8"/>
      <c r="AH34" s="9">
        <f t="shared" si="34"/>
        <v>0</v>
      </c>
      <c r="AI34" s="7"/>
      <c r="AJ34" s="9">
        <f t="shared" si="35"/>
        <v>0</v>
      </c>
      <c r="AK34" s="8"/>
      <c r="AL34" s="9">
        <f t="shared" si="36"/>
        <v>0</v>
      </c>
    </row>
    <row r="35" spans="3:45" ht="15.75" x14ac:dyDescent="0.25">
      <c r="E35" s="5" t="str">
        <f t="shared" si="37"/>
        <v/>
      </c>
      <c r="F35" s="7">
        <f t="shared" si="20"/>
        <v>0</v>
      </c>
      <c r="G35" s="8"/>
      <c r="H35" s="9">
        <f t="shared" si="21"/>
        <v>0</v>
      </c>
      <c r="I35" s="8"/>
      <c r="J35" s="9">
        <f t="shared" si="22"/>
        <v>0</v>
      </c>
      <c r="K35" s="7"/>
      <c r="L35" s="9">
        <f t="shared" si="23"/>
        <v>0</v>
      </c>
      <c r="M35" s="8"/>
      <c r="N35" s="9">
        <f t="shared" si="24"/>
        <v>0</v>
      </c>
      <c r="O35" s="7"/>
      <c r="P35" s="9">
        <f t="shared" si="25"/>
        <v>0</v>
      </c>
      <c r="Q35" s="8"/>
      <c r="R35" s="9">
        <f t="shared" si="26"/>
        <v>0</v>
      </c>
      <c r="S35" s="7"/>
      <c r="T35" s="9">
        <f t="shared" si="27"/>
        <v>0</v>
      </c>
      <c r="U35" s="8"/>
      <c r="V35" s="9">
        <f t="shared" si="28"/>
        <v>0</v>
      </c>
      <c r="W35" s="7"/>
      <c r="X35" s="9">
        <f t="shared" si="29"/>
        <v>0</v>
      </c>
      <c r="Y35" s="8"/>
      <c r="Z35" s="9">
        <f t="shared" si="30"/>
        <v>0</v>
      </c>
      <c r="AA35" s="7"/>
      <c r="AB35" s="9">
        <f t="shared" si="31"/>
        <v>0</v>
      </c>
      <c r="AC35" s="8"/>
      <c r="AD35" s="9">
        <f t="shared" si="32"/>
        <v>0</v>
      </c>
      <c r="AE35" s="7"/>
      <c r="AF35" s="9">
        <f t="shared" si="33"/>
        <v>0</v>
      </c>
      <c r="AG35" s="8"/>
      <c r="AH35" s="9">
        <f t="shared" si="34"/>
        <v>0</v>
      </c>
      <c r="AI35" s="7"/>
      <c r="AJ35" s="9">
        <f t="shared" si="35"/>
        <v>0</v>
      </c>
      <c r="AK35" s="8"/>
      <c r="AL35" s="9">
        <f t="shared" si="36"/>
        <v>0</v>
      </c>
    </row>
    <row r="36" spans="3:45" ht="15.75" x14ac:dyDescent="0.25">
      <c r="E36" s="5" t="str">
        <f t="shared" si="37"/>
        <v/>
      </c>
      <c r="F36" s="7">
        <f t="shared" si="20"/>
        <v>0</v>
      </c>
      <c r="G36" s="8"/>
      <c r="H36" s="9">
        <f t="shared" si="21"/>
        <v>0</v>
      </c>
      <c r="I36" s="8"/>
      <c r="J36" s="9">
        <f t="shared" si="22"/>
        <v>0</v>
      </c>
      <c r="K36" s="7"/>
      <c r="L36" s="9">
        <f t="shared" si="23"/>
        <v>0</v>
      </c>
      <c r="M36" s="8"/>
      <c r="N36" s="9">
        <f t="shared" si="24"/>
        <v>0</v>
      </c>
      <c r="O36" s="7"/>
      <c r="P36" s="9">
        <f t="shared" si="25"/>
        <v>0</v>
      </c>
      <c r="Q36" s="8"/>
      <c r="R36" s="9">
        <f t="shared" si="26"/>
        <v>0</v>
      </c>
      <c r="S36" s="7"/>
      <c r="T36" s="9">
        <f t="shared" si="27"/>
        <v>0</v>
      </c>
      <c r="U36" s="8"/>
      <c r="V36" s="9">
        <f t="shared" si="28"/>
        <v>0</v>
      </c>
      <c r="W36" s="7"/>
      <c r="X36" s="9">
        <f t="shared" si="29"/>
        <v>0</v>
      </c>
      <c r="Y36" s="8"/>
      <c r="Z36" s="9">
        <f t="shared" si="30"/>
        <v>0</v>
      </c>
      <c r="AA36" s="7"/>
      <c r="AB36" s="9">
        <f t="shared" si="31"/>
        <v>0</v>
      </c>
      <c r="AC36" s="8"/>
      <c r="AD36" s="9">
        <f t="shared" si="32"/>
        <v>0</v>
      </c>
      <c r="AE36" s="7"/>
      <c r="AF36" s="9">
        <f t="shared" si="33"/>
        <v>0</v>
      </c>
      <c r="AG36" s="8"/>
      <c r="AH36" s="9">
        <f t="shared" si="34"/>
        <v>0</v>
      </c>
      <c r="AI36" s="7"/>
      <c r="AJ36" s="9">
        <f t="shared" si="35"/>
        <v>0</v>
      </c>
      <c r="AK36" s="8"/>
      <c r="AL36" s="9">
        <f t="shared" si="36"/>
        <v>0</v>
      </c>
    </row>
    <row r="37" spans="3:45" ht="15.75" x14ac:dyDescent="0.25">
      <c r="E37" s="5" t="str">
        <f t="shared" si="37"/>
        <v/>
      </c>
      <c r="F37" s="7">
        <f t="shared" si="20"/>
        <v>0</v>
      </c>
      <c r="G37" s="8"/>
      <c r="H37" s="9">
        <f t="shared" si="21"/>
        <v>0</v>
      </c>
      <c r="I37" s="8"/>
      <c r="J37" s="9">
        <f t="shared" si="22"/>
        <v>0</v>
      </c>
      <c r="K37" s="7"/>
      <c r="L37" s="9">
        <f t="shared" si="23"/>
        <v>0</v>
      </c>
      <c r="M37" s="8"/>
      <c r="N37" s="9">
        <f t="shared" si="24"/>
        <v>0</v>
      </c>
      <c r="O37" s="7"/>
      <c r="P37" s="9">
        <f t="shared" si="25"/>
        <v>0</v>
      </c>
      <c r="Q37" s="8"/>
      <c r="R37" s="9">
        <f t="shared" si="26"/>
        <v>0</v>
      </c>
      <c r="S37" s="7"/>
      <c r="T37" s="9">
        <f t="shared" si="27"/>
        <v>0</v>
      </c>
      <c r="U37" s="8"/>
      <c r="V37" s="9">
        <f t="shared" si="28"/>
        <v>0</v>
      </c>
      <c r="W37" s="7"/>
      <c r="X37" s="9">
        <f t="shared" si="29"/>
        <v>0</v>
      </c>
      <c r="Y37" s="8"/>
      <c r="Z37" s="9">
        <f t="shared" si="30"/>
        <v>0</v>
      </c>
      <c r="AA37" s="7"/>
      <c r="AB37" s="9">
        <f t="shared" si="31"/>
        <v>0</v>
      </c>
      <c r="AC37" s="8"/>
      <c r="AD37" s="9">
        <f t="shared" si="32"/>
        <v>0</v>
      </c>
      <c r="AE37" s="7"/>
      <c r="AF37" s="9">
        <f t="shared" si="33"/>
        <v>0</v>
      </c>
      <c r="AG37" s="8"/>
      <c r="AH37" s="9">
        <f t="shared" si="34"/>
        <v>0</v>
      </c>
      <c r="AI37" s="7"/>
      <c r="AJ37" s="9">
        <f t="shared" si="35"/>
        <v>0</v>
      </c>
      <c r="AK37" s="8"/>
      <c r="AL37" s="9">
        <f t="shared" si="36"/>
        <v>0</v>
      </c>
    </row>
    <row r="38" spans="3:45" ht="15.75" x14ac:dyDescent="0.25">
      <c r="E38" s="5" t="str">
        <f t="shared" si="37"/>
        <v/>
      </c>
      <c r="F38" s="7">
        <f t="shared" si="20"/>
        <v>0</v>
      </c>
      <c r="G38" s="8"/>
      <c r="H38" s="9">
        <f t="shared" si="21"/>
        <v>0</v>
      </c>
      <c r="I38" s="8"/>
      <c r="J38" s="9">
        <f t="shared" si="22"/>
        <v>0</v>
      </c>
      <c r="K38" s="7"/>
      <c r="L38" s="9">
        <f t="shared" si="23"/>
        <v>0</v>
      </c>
      <c r="M38" s="8"/>
      <c r="N38" s="9">
        <f t="shared" si="24"/>
        <v>0</v>
      </c>
      <c r="O38" s="7"/>
      <c r="P38" s="9">
        <f t="shared" si="25"/>
        <v>0</v>
      </c>
      <c r="Q38" s="8"/>
      <c r="R38" s="9">
        <f t="shared" si="26"/>
        <v>0</v>
      </c>
      <c r="S38" s="7"/>
      <c r="T38" s="9">
        <f t="shared" si="27"/>
        <v>0</v>
      </c>
      <c r="U38" s="8"/>
      <c r="V38" s="9">
        <f t="shared" si="28"/>
        <v>0</v>
      </c>
      <c r="W38" s="7"/>
      <c r="X38" s="9">
        <f t="shared" si="29"/>
        <v>0</v>
      </c>
      <c r="Y38" s="8"/>
      <c r="Z38" s="9">
        <f t="shared" si="30"/>
        <v>0</v>
      </c>
      <c r="AA38" s="7"/>
      <c r="AB38" s="9">
        <f t="shared" si="31"/>
        <v>0</v>
      </c>
      <c r="AC38" s="8"/>
      <c r="AD38" s="9">
        <f t="shared" si="32"/>
        <v>0</v>
      </c>
      <c r="AE38" s="7"/>
      <c r="AF38" s="9">
        <f t="shared" si="33"/>
        <v>0</v>
      </c>
      <c r="AG38" s="8"/>
      <c r="AH38" s="9">
        <f t="shared" si="34"/>
        <v>0</v>
      </c>
      <c r="AI38" s="7"/>
      <c r="AJ38" s="9">
        <f t="shared" si="35"/>
        <v>0</v>
      </c>
      <c r="AK38" s="8"/>
      <c r="AL38" s="9">
        <f t="shared" si="36"/>
        <v>0</v>
      </c>
    </row>
    <row r="39" spans="3:45" ht="15.75" x14ac:dyDescent="0.25">
      <c r="E39" s="5" t="str">
        <f t="shared" si="37"/>
        <v/>
      </c>
      <c r="F39" s="7">
        <f t="shared" si="20"/>
        <v>0</v>
      </c>
      <c r="G39" s="8"/>
      <c r="H39" s="9">
        <f t="shared" si="21"/>
        <v>0</v>
      </c>
      <c r="I39" s="8"/>
      <c r="J39" s="9">
        <f t="shared" si="22"/>
        <v>0</v>
      </c>
      <c r="K39" s="7"/>
      <c r="L39" s="9">
        <f t="shared" si="23"/>
        <v>0</v>
      </c>
      <c r="M39" s="8"/>
      <c r="N39" s="9">
        <f t="shared" si="24"/>
        <v>0</v>
      </c>
      <c r="O39" s="7"/>
      <c r="P39" s="9">
        <f t="shared" si="25"/>
        <v>0</v>
      </c>
      <c r="Q39" s="8"/>
      <c r="R39" s="9">
        <f t="shared" si="26"/>
        <v>0</v>
      </c>
      <c r="S39" s="7"/>
      <c r="T39" s="9">
        <f t="shared" si="27"/>
        <v>0</v>
      </c>
      <c r="U39" s="8"/>
      <c r="V39" s="9">
        <f t="shared" si="28"/>
        <v>0</v>
      </c>
      <c r="W39" s="7"/>
      <c r="X39" s="9">
        <f t="shared" si="29"/>
        <v>0</v>
      </c>
      <c r="Y39" s="8"/>
      <c r="Z39" s="9">
        <f t="shared" si="30"/>
        <v>0</v>
      </c>
      <c r="AA39" s="7"/>
      <c r="AB39" s="9">
        <f t="shared" si="31"/>
        <v>0</v>
      </c>
      <c r="AC39" s="8"/>
      <c r="AD39" s="9">
        <f t="shared" si="32"/>
        <v>0</v>
      </c>
      <c r="AE39" s="7"/>
      <c r="AF39" s="9">
        <f t="shared" si="33"/>
        <v>0</v>
      </c>
      <c r="AG39" s="8"/>
      <c r="AH39" s="9">
        <f t="shared" si="34"/>
        <v>0</v>
      </c>
      <c r="AI39" s="7"/>
      <c r="AJ39" s="9">
        <f t="shared" si="35"/>
        <v>0</v>
      </c>
      <c r="AK39" s="8"/>
      <c r="AL39" s="9">
        <f t="shared" si="36"/>
        <v>0</v>
      </c>
    </row>
    <row r="40" spans="3:45" ht="15.75" x14ac:dyDescent="0.25">
      <c r="E40" s="5" t="str">
        <f t="shared" si="37"/>
        <v/>
      </c>
      <c r="F40" s="7">
        <f t="shared" si="20"/>
        <v>0</v>
      </c>
      <c r="G40" s="8"/>
      <c r="H40" s="9">
        <f t="shared" si="21"/>
        <v>0</v>
      </c>
      <c r="I40" s="8"/>
      <c r="J40" s="9">
        <f t="shared" si="22"/>
        <v>0</v>
      </c>
      <c r="K40" s="7"/>
      <c r="L40" s="9">
        <f t="shared" si="23"/>
        <v>0</v>
      </c>
      <c r="M40" s="8"/>
      <c r="N40" s="9">
        <f t="shared" si="24"/>
        <v>0</v>
      </c>
      <c r="O40" s="7"/>
      <c r="P40" s="9">
        <f t="shared" si="25"/>
        <v>0</v>
      </c>
      <c r="Q40" s="8"/>
      <c r="R40" s="9">
        <f t="shared" si="26"/>
        <v>0</v>
      </c>
      <c r="S40" s="7"/>
      <c r="T40" s="9">
        <f t="shared" si="27"/>
        <v>0</v>
      </c>
      <c r="U40" s="8"/>
      <c r="V40" s="9">
        <f t="shared" si="28"/>
        <v>0</v>
      </c>
      <c r="W40" s="7"/>
      <c r="X40" s="9">
        <f t="shared" si="29"/>
        <v>0</v>
      </c>
      <c r="Y40" s="8"/>
      <c r="Z40" s="9">
        <f t="shared" si="30"/>
        <v>0</v>
      </c>
      <c r="AA40" s="7"/>
      <c r="AB40" s="9">
        <f t="shared" si="31"/>
        <v>0</v>
      </c>
      <c r="AC40" s="8"/>
      <c r="AD40" s="9">
        <f t="shared" si="32"/>
        <v>0</v>
      </c>
      <c r="AE40" s="7"/>
      <c r="AF40" s="9">
        <f t="shared" si="33"/>
        <v>0</v>
      </c>
      <c r="AG40" s="8"/>
      <c r="AH40" s="9">
        <f t="shared" si="34"/>
        <v>0</v>
      </c>
      <c r="AI40" s="7"/>
      <c r="AJ40" s="9">
        <f t="shared" si="35"/>
        <v>0</v>
      </c>
      <c r="AK40" s="8"/>
      <c r="AL40" s="9">
        <f t="shared" si="36"/>
        <v>0</v>
      </c>
    </row>
    <row r="41" spans="3:45" ht="15.75" x14ac:dyDescent="0.25">
      <c r="E41" s="5" t="str">
        <f t="shared" si="37"/>
        <v/>
      </c>
      <c r="F41" s="7">
        <f t="shared" si="20"/>
        <v>0</v>
      </c>
      <c r="G41" s="8"/>
      <c r="H41" s="9">
        <f t="shared" si="21"/>
        <v>0</v>
      </c>
      <c r="I41" s="8"/>
      <c r="J41" s="9">
        <f t="shared" si="22"/>
        <v>0</v>
      </c>
      <c r="K41" s="7"/>
      <c r="L41" s="9">
        <f t="shared" si="23"/>
        <v>0</v>
      </c>
      <c r="M41" s="8"/>
      <c r="N41" s="9">
        <f t="shared" si="24"/>
        <v>0</v>
      </c>
      <c r="O41" s="7"/>
      <c r="P41" s="9">
        <f t="shared" si="25"/>
        <v>0</v>
      </c>
      <c r="Q41" s="8"/>
      <c r="R41" s="9">
        <f t="shared" si="26"/>
        <v>0</v>
      </c>
      <c r="S41" s="7"/>
      <c r="T41" s="9">
        <f t="shared" si="27"/>
        <v>0</v>
      </c>
      <c r="U41" s="8"/>
      <c r="V41" s="9">
        <f t="shared" si="28"/>
        <v>0</v>
      </c>
      <c r="W41" s="7"/>
      <c r="X41" s="9">
        <f t="shared" si="29"/>
        <v>0</v>
      </c>
      <c r="Y41" s="8"/>
      <c r="Z41" s="9">
        <f t="shared" si="30"/>
        <v>0</v>
      </c>
      <c r="AA41" s="7"/>
      <c r="AB41" s="9">
        <f t="shared" si="31"/>
        <v>0</v>
      </c>
      <c r="AC41" s="8"/>
      <c r="AD41" s="9">
        <f t="shared" si="32"/>
        <v>0</v>
      </c>
      <c r="AE41" s="7"/>
      <c r="AF41" s="9">
        <f t="shared" si="33"/>
        <v>0</v>
      </c>
      <c r="AG41" s="8"/>
      <c r="AH41" s="9">
        <f t="shared" si="34"/>
        <v>0</v>
      </c>
      <c r="AI41" s="7"/>
      <c r="AJ41" s="9">
        <f t="shared" si="35"/>
        <v>0</v>
      </c>
      <c r="AK41" s="8"/>
      <c r="AL41" s="9">
        <f t="shared" si="36"/>
        <v>0</v>
      </c>
    </row>
    <row r="42" spans="3:45" ht="15.75" x14ac:dyDescent="0.25">
      <c r="E42" s="5" t="str">
        <f t="shared" si="37"/>
        <v/>
      </c>
      <c r="F42" s="7">
        <f t="shared" si="20"/>
        <v>0</v>
      </c>
      <c r="G42" s="8"/>
      <c r="H42" s="9">
        <f t="shared" si="21"/>
        <v>0</v>
      </c>
      <c r="I42" s="8"/>
      <c r="J42" s="9">
        <f t="shared" si="22"/>
        <v>0</v>
      </c>
      <c r="K42" s="7"/>
      <c r="L42" s="9">
        <f t="shared" si="23"/>
        <v>0</v>
      </c>
      <c r="M42" s="8"/>
      <c r="N42" s="9">
        <f t="shared" si="24"/>
        <v>0</v>
      </c>
      <c r="O42" s="7"/>
      <c r="P42" s="9">
        <f t="shared" si="25"/>
        <v>0</v>
      </c>
      <c r="Q42" s="8"/>
      <c r="R42" s="9">
        <f t="shared" si="26"/>
        <v>0</v>
      </c>
      <c r="S42" s="7"/>
      <c r="T42" s="9">
        <f t="shared" si="27"/>
        <v>0</v>
      </c>
      <c r="U42" s="8"/>
      <c r="V42" s="9">
        <f t="shared" si="28"/>
        <v>0</v>
      </c>
      <c r="W42" s="7"/>
      <c r="X42" s="9">
        <f t="shared" si="29"/>
        <v>0</v>
      </c>
      <c r="Y42" s="8"/>
      <c r="Z42" s="9">
        <f t="shared" si="30"/>
        <v>0</v>
      </c>
      <c r="AA42" s="7"/>
      <c r="AB42" s="9">
        <f t="shared" si="31"/>
        <v>0</v>
      </c>
      <c r="AC42" s="8"/>
      <c r="AD42" s="9">
        <f t="shared" si="32"/>
        <v>0</v>
      </c>
      <c r="AE42" s="7"/>
      <c r="AF42" s="9">
        <f t="shared" si="33"/>
        <v>0</v>
      </c>
      <c r="AG42" s="8"/>
      <c r="AH42" s="9">
        <f t="shared" si="34"/>
        <v>0</v>
      </c>
      <c r="AI42" s="7"/>
      <c r="AJ42" s="9">
        <f t="shared" si="35"/>
        <v>0</v>
      </c>
      <c r="AK42" s="8"/>
      <c r="AL42" s="9">
        <f t="shared" si="36"/>
        <v>0</v>
      </c>
    </row>
    <row r="43" spans="3:45" ht="15.75" x14ac:dyDescent="0.25">
      <c r="E43" s="5" t="str">
        <f t="shared" si="37"/>
        <v/>
      </c>
      <c r="F43" s="7">
        <f t="shared" si="20"/>
        <v>0</v>
      </c>
      <c r="G43" s="8"/>
      <c r="H43" s="9">
        <f t="shared" si="21"/>
        <v>0</v>
      </c>
      <c r="I43" s="8"/>
      <c r="J43" s="9">
        <f t="shared" si="22"/>
        <v>0</v>
      </c>
      <c r="K43" s="7"/>
      <c r="L43" s="9">
        <f t="shared" si="23"/>
        <v>0</v>
      </c>
      <c r="M43" s="8"/>
      <c r="N43" s="9">
        <f t="shared" si="24"/>
        <v>0</v>
      </c>
      <c r="O43" s="7"/>
      <c r="P43" s="9">
        <f t="shared" si="25"/>
        <v>0</v>
      </c>
      <c r="Q43" s="8"/>
      <c r="R43" s="9">
        <f t="shared" si="26"/>
        <v>0</v>
      </c>
      <c r="S43" s="7"/>
      <c r="T43" s="9">
        <f t="shared" si="27"/>
        <v>0</v>
      </c>
      <c r="U43" s="8"/>
      <c r="V43" s="9">
        <f t="shared" si="28"/>
        <v>0</v>
      </c>
      <c r="W43" s="7"/>
      <c r="X43" s="9">
        <f t="shared" si="29"/>
        <v>0</v>
      </c>
      <c r="Y43" s="8"/>
      <c r="Z43" s="9">
        <f t="shared" si="30"/>
        <v>0</v>
      </c>
      <c r="AA43" s="7"/>
      <c r="AB43" s="9">
        <f t="shared" si="31"/>
        <v>0</v>
      </c>
      <c r="AC43" s="8"/>
      <c r="AD43" s="9">
        <f t="shared" si="32"/>
        <v>0</v>
      </c>
      <c r="AE43" s="7"/>
      <c r="AF43" s="9">
        <f t="shared" si="33"/>
        <v>0</v>
      </c>
      <c r="AG43" s="8"/>
      <c r="AH43" s="9">
        <f t="shared" si="34"/>
        <v>0</v>
      </c>
      <c r="AI43" s="7"/>
      <c r="AJ43" s="9">
        <f t="shared" si="35"/>
        <v>0</v>
      </c>
      <c r="AK43" s="8"/>
      <c r="AL43" s="9">
        <f t="shared" si="36"/>
        <v>0</v>
      </c>
    </row>
    <row r="44" spans="3:45" ht="15.75" x14ac:dyDescent="0.25">
      <c r="E44" s="5" t="str">
        <f t="shared" si="37"/>
        <v/>
      </c>
      <c r="F44" s="7">
        <f t="shared" si="20"/>
        <v>0</v>
      </c>
      <c r="G44" s="8"/>
      <c r="H44" s="9">
        <f t="shared" si="21"/>
        <v>0</v>
      </c>
      <c r="I44" s="8"/>
      <c r="J44" s="9">
        <f t="shared" si="22"/>
        <v>0</v>
      </c>
      <c r="K44" s="7"/>
      <c r="L44" s="9">
        <f t="shared" si="23"/>
        <v>0</v>
      </c>
      <c r="M44" s="8"/>
      <c r="N44" s="9">
        <f t="shared" si="24"/>
        <v>0</v>
      </c>
      <c r="O44" s="7"/>
      <c r="P44" s="9">
        <f t="shared" si="25"/>
        <v>0</v>
      </c>
      <c r="Q44" s="8"/>
      <c r="R44" s="9">
        <f t="shared" si="26"/>
        <v>0</v>
      </c>
      <c r="S44" s="7"/>
      <c r="T44" s="9">
        <f t="shared" si="27"/>
        <v>0</v>
      </c>
      <c r="U44" s="8"/>
      <c r="V44" s="9">
        <f t="shared" si="28"/>
        <v>0</v>
      </c>
      <c r="W44" s="7"/>
      <c r="X44" s="9">
        <f t="shared" si="29"/>
        <v>0</v>
      </c>
      <c r="Y44" s="8"/>
      <c r="Z44" s="9">
        <f t="shared" si="30"/>
        <v>0</v>
      </c>
      <c r="AA44" s="7"/>
      <c r="AB44" s="9">
        <f t="shared" si="31"/>
        <v>0</v>
      </c>
      <c r="AC44" s="8"/>
      <c r="AD44" s="9">
        <f t="shared" si="32"/>
        <v>0</v>
      </c>
      <c r="AE44" s="7"/>
      <c r="AF44" s="9">
        <f t="shared" si="33"/>
        <v>0</v>
      </c>
      <c r="AG44" s="8"/>
      <c r="AH44" s="9">
        <f t="shared" si="34"/>
        <v>0</v>
      </c>
      <c r="AI44" s="7"/>
      <c r="AJ44" s="9">
        <f t="shared" si="35"/>
        <v>0</v>
      </c>
      <c r="AK44" s="8"/>
      <c r="AL44" s="9">
        <f t="shared" si="36"/>
        <v>0</v>
      </c>
    </row>
    <row r="45" spans="3:45" ht="15.75" x14ac:dyDescent="0.25">
      <c r="E45" s="5" t="str">
        <f t="shared" si="37"/>
        <v/>
      </c>
      <c r="F45" s="7">
        <f t="shared" si="20"/>
        <v>0</v>
      </c>
      <c r="G45" s="8"/>
      <c r="H45" s="9">
        <f t="shared" si="21"/>
        <v>0</v>
      </c>
      <c r="I45" s="8"/>
      <c r="J45" s="9">
        <f t="shared" si="22"/>
        <v>0</v>
      </c>
      <c r="K45" s="7"/>
      <c r="L45" s="9">
        <f t="shared" si="23"/>
        <v>0</v>
      </c>
      <c r="M45" s="8"/>
      <c r="N45" s="9">
        <f t="shared" si="24"/>
        <v>0</v>
      </c>
      <c r="O45" s="7"/>
      <c r="P45" s="9">
        <f t="shared" si="25"/>
        <v>0</v>
      </c>
      <c r="Q45" s="8"/>
      <c r="R45" s="9">
        <f t="shared" si="26"/>
        <v>0</v>
      </c>
      <c r="S45" s="7"/>
      <c r="T45" s="9">
        <f t="shared" si="27"/>
        <v>0</v>
      </c>
      <c r="U45" s="8"/>
      <c r="V45" s="9">
        <f t="shared" si="28"/>
        <v>0</v>
      </c>
      <c r="W45" s="7"/>
      <c r="X45" s="9">
        <f t="shared" si="29"/>
        <v>0</v>
      </c>
      <c r="Y45" s="8"/>
      <c r="Z45" s="9">
        <f t="shared" si="30"/>
        <v>0</v>
      </c>
      <c r="AA45" s="7"/>
      <c r="AB45" s="9">
        <f t="shared" si="31"/>
        <v>0</v>
      </c>
      <c r="AC45" s="8"/>
      <c r="AD45" s="9">
        <f t="shared" si="32"/>
        <v>0</v>
      </c>
      <c r="AE45" s="7"/>
      <c r="AF45" s="9">
        <f t="shared" si="33"/>
        <v>0</v>
      </c>
      <c r="AG45" s="8"/>
      <c r="AH45" s="9">
        <f t="shared" si="34"/>
        <v>0</v>
      </c>
      <c r="AI45" s="7"/>
      <c r="AJ45" s="9">
        <f t="shared" si="35"/>
        <v>0</v>
      </c>
      <c r="AK45" s="8"/>
      <c r="AL45" s="9">
        <f t="shared" si="36"/>
        <v>0</v>
      </c>
    </row>
    <row r="46" spans="3:45" ht="15.75" x14ac:dyDescent="0.25">
      <c r="E46" s="5" t="str">
        <f t="shared" si="37"/>
        <v/>
      </c>
      <c r="F46" s="7">
        <f t="shared" si="20"/>
        <v>0</v>
      </c>
      <c r="G46" s="8"/>
      <c r="H46" s="9">
        <f t="shared" si="21"/>
        <v>0</v>
      </c>
      <c r="I46" s="8"/>
      <c r="J46" s="9">
        <f t="shared" si="22"/>
        <v>0</v>
      </c>
      <c r="K46" s="7"/>
      <c r="L46" s="9">
        <f t="shared" si="23"/>
        <v>0</v>
      </c>
      <c r="M46" s="8"/>
      <c r="N46" s="9">
        <f t="shared" si="24"/>
        <v>0</v>
      </c>
      <c r="O46" s="7"/>
      <c r="P46" s="9">
        <f t="shared" si="25"/>
        <v>0</v>
      </c>
      <c r="Q46" s="8"/>
      <c r="R46" s="9">
        <f t="shared" si="26"/>
        <v>0</v>
      </c>
      <c r="S46" s="7"/>
      <c r="T46" s="9">
        <f t="shared" si="27"/>
        <v>0</v>
      </c>
      <c r="U46" s="8"/>
      <c r="V46" s="9">
        <f t="shared" si="28"/>
        <v>0</v>
      </c>
      <c r="W46" s="7"/>
      <c r="X46" s="9">
        <f t="shared" si="29"/>
        <v>0</v>
      </c>
      <c r="Y46" s="8"/>
      <c r="Z46" s="9">
        <f t="shared" si="30"/>
        <v>0</v>
      </c>
      <c r="AA46" s="7"/>
      <c r="AB46" s="9">
        <f t="shared" si="31"/>
        <v>0</v>
      </c>
      <c r="AC46" s="8"/>
      <c r="AD46" s="9">
        <f t="shared" si="32"/>
        <v>0</v>
      </c>
      <c r="AE46" s="7"/>
      <c r="AF46" s="9">
        <f t="shared" si="33"/>
        <v>0</v>
      </c>
      <c r="AG46" s="8"/>
      <c r="AH46" s="9">
        <f t="shared" si="34"/>
        <v>0</v>
      </c>
      <c r="AI46" s="7"/>
      <c r="AJ46" s="9">
        <f t="shared" si="35"/>
        <v>0</v>
      </c>
      <c r="AK46" s="8"/>
      <c r="AL46" s="9">
        <f t="shared" si="36"/>
        <v>0</v>
      </c>
    </row>
    <row r="47" spans="3:45" ht="15.75" x14ac:dyDescent="0.25">
      <c r="E47" s="5" t="str">
        <f t="shared" si="37"/>
        <v/>
      </c>
      <c r="F47" s="7">
        <f t="shared" si="20"/>
        <v>0</v>
      </c>
      <c r="G47" s="8"/>
      <c r="H47" s="9">
        <f t="shared" si="21"/>
        <v>0</v>
      </c>
      <c r="I47" s="8"/>
      <c r="J47" s="9">
        <f t="shared" si="22"/>
        <v>0</v>
      </c>
      <c r="K47" s="7"/>
      <c r="L47" s="9">
        <f t="shared" si="23"/>
        <v>0</v>
      </c>
      <c r="M47" s="8"/>
      <c r="N47" s="9">
        <f t="shared" si="24"/>
        <v>0</v>
      </c>
      <c r="O47" s="7"/>
      <c r="P47" s="9">
        <f t="shared" si="25"/>
        <v>0</v>
      </c>
      <c r="Q47" s="8"/>
      <c r="R47" s="9">
        <f t="shared" si="26"/>
        <v>0</v>
      </c>
      <c r="S47" s="7"/>
      <c r="T47" s="9">
        <f t="shared" si="27"/>
        <v>0</v>
      </c>
      <c r="U47" s="8"/>
      <c r="V47" s="9">
        <f t="shared" si="28"/>
        <v>0</v>
      </c>
      <c r="W47" s="7"/>
      <c r="X47" s="9">
        <f t="shared" si="29"/>
        <v>0</v>
      </c>
      <c r="Y47" s="8"/>
      <c r="Z47" s="9">
        <f t="shared" si="30"/>
        <v>0</v>
      </c>
      <c r="AA47" s="7"/>
      <c r="AB47" s="9">
        <f t="shared" si="31"/>
        <v>0</v>
      </c>
      <c r="AC47" s="8"/>
      <c r="AD47" s="9">
        <f t="shared" si="32"/>
        <v>0</v>
      </c>
      <c r="AE47" s="7"/>
      <c r="AF47" s="9">
        <f t="shared" si="33"/>
        <v>0</v>
      </c>
      <c r="AG47" s="8"/>
      <c r="AH47" s="9">
        <f t="shared" si="34"/>
        <v>0</v>
      </c>
      <c r="AI47" s="7"/>
      <c r="AJ47" s="9">
        <f t="shared" si="35"/>
        <v>0</v>
      </c>
      <c r="AK47" s="8"/>
      <c r="AL47" s="9">
        <f t="shared" si="36"/>
        <v>0</v>
      </c>
    </row>
  </sheetData>
  <sortState xmlns:xlrd2="http://schemas.microsoft.com/office/spreadsheetml/2017/richdata2" ref="E4:AL15">
    <sortCondition descending="1" ref="F4:F1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7"/>
  <sheetViews>
    <sheetView topLeftCell="E1" zoomScaleNormal="100" workbookViewId="0">
      <selection activeCell="E3" sqref="E3:AH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bestFit="1" customWidth="1"/>
    <col min="26" max="26" width="6.5703125" bestFit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hidden="1" customWidth="1"/>
    <col min="38" max="38" width="6.5703125" hidden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75</v>
      </c>
    </row>
    <row r="2" spans="1:46" x14ac:dyDescent="0.25">
      <c r="A2"/>
      <c r="B2"/>
      <c r="G2" s="29" t="s">
        <v>1</v>
      </c>
      <c r="H2" s="29"/>
      <c r="I2" s="29" t="s">
        <v>2</v>
      </c>
      <c r="J2" s="29"/>
      <c r="K2" s="29"/>
      <c r="L2" s="7"/>
      <c r="M2" s="29" t="s">
        <v>3</v>
      </c>
      <c r="N2" s="29"/>
      <c r="O2" s="29"/>
      <c r="P2" s="7"/>
      <c r="Q2" s="29" t="s">
        <v>4</v>
      </c>
      <c r="R2" s="29"/>
      <c r="S2" s="29"/>
      <c r="T2" s="7"/>
      <c r="U2" s="29" t="s">
        <v>7</v>
      </c>
      <c r="V2" s="29"/>
      <c r="W2" s="29"/>
      <c r="X2" s="7"/>
      <c r="Y2" s="29" t="s">
        <v>12</v>
      </c>
      <c r="Z2" s="29"/>
      <c r="AA2" s="29"/>
      <c r="AB2" s="7"/>
      <c r="AC2" s="29" t="s">
        <v>6</v>
      </c>
      <c r="AD2" s="29"/>
      <c r="AE2" s="29"/>
      <c r="AF2" s="7"/>
      <c r="AG2" s="29" t="s">
        <v>15</v>
      </c>
      <c r="AH2" s="29"/>
      <c r="AI2" s="29"/>
      <c r="AJ2" s="7"/>
      <c r="AK2" s="29"/>
      <c r="AL2" s="29"/>
      <c r="AM2" s="29"/>
      <c r="AN2" s="1"/>
      <c r="AO2" s="30" t="s">
        <v>6</v>
      </c>
      <c r="AP2" s="30"/>
      <c r="AQ2" s="30"/>
      <c r="AS2" t="s">
        <v>11</v>
      </c>
      <c r="AT2" s="11"/>
    </row>
    <row r="3" spans="1:46" x14ac:dyDescent="0.25">
      <c r="E3" s="5" t="s">
        <v>16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121</v>
      </c>
      <c r="F4" s="7">
        <f>SUM(H4,J4,L4,N4,P4,R4,T4,V4,X4,Z4,AB4,AD4,AF4,AH4,AJ4,AL4,AN4,AP4,AR4)</f>
        <v>278</v>
      </c>
      <c r="G4" s="8">
        <v>6.42</v>
      </c>
      <c r="H4" s="9">
        <f>IF(G4="", 0, IF(G4&lt;0.1, -100, IF(G4&lt;0.1, 0, 100 + INT(MIN(G4, 8) * 10))))</f>
        <v>164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-100, IF(U4&lt;0.1, 0, 100 + INT(MIN(U4, 8) * 10))))</f>
        <v>0</v>
      </c>
      <c r="W4" s="7"/>
      <c r="X4" s="9">
        <f>IF(W4="", 0, IF(W4&lt;0.4, -100, IF(W4&lt;0.5, 0, 100 + INT(MIN(W4, 8) * 10))))</f>
        <v>0</v>
      </c>
      <c r="Y4" s="8">
        <v>1.41</v>
      </c>
      <c r="Z4" s="9">
        <f>IF(Y4="", 0, IF(Y4&lt;0.1, -100, IF(Y4&lt;0.1, 0, 100 + INT(MIN(Y4, 8) * 10))))</f>
        <v>114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 t="shared" ref="AJ4:AJ9" si="0">IF(AI4="", 0, IF(AI4&lt;0.4, -100, IF(AI4&lt;0.5, 0, 100 + INT(MIN(AI4, 8) * 10))))</f>
        <v>0</v>
      </c>
      <c r="AK4" s="8"/>
      <c r="AL4" s="9">
        <f t="shared" ref="AL4:AL9" si="1">IF(AK4="", 0, IF(AK4&lt;0.4, -100, IF(AK4&lt;0.5, 0, 100 + INT(MIN(AK4, 8) * 10))))</f>
        <v>0</v>
      </c>
      <c r="AM4" s="1"/>
      <c r="AN4" s="4">
        <f t="shared" ref="AN4:AN33" si="2">IF(AM4="", 0, IF(AM4&lt;0.4, -100, IF(AM4&lt;0.5, 0, 100 + INT(MIN(AM4, 8) * 10))))</f>
        <v>0</v>
      </c>
      <c r="AO4" s="1"/>
      <c r="AP4" s="4">
        <f t="shared" ref="AP4:AP33" si="3">IF(AO4="", 0, IF(AO4&lt;0.4, -100, IF(AO4&lt;0.5, 0, 100 + INT(MIN(AO4, 8) * 10))))</f>
        <v>0</v>
      </c>
      <c r="AQ4" s="1"/>
      <c r="AR4" s="4">
        <f t="shared" ref="AR4:AR33" si="4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109</v>
      </c>
      <c r="F5" s="7">
        <f>SUM(H5,J5,L5,N5,P5,R5,T5,V5,X5,Z5,AB5,AD5,AF5,AH5,AJ5,AL5,AN5,AP5,AR5)</f>
        <v>180</v>
      </c>
      <c r="G5" s="16">
        <v>8.4499999999999993</v>
      </c>
      <c r="H5" s="9">
        <f>IF(G5="", 0, IF(G5&lt;0.1, -100, IF(G5&lt;0.1, 0, 100 + INT(MIN(G5, 8) * 10))))</f>
        <v>180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IF(Y5&lt;0.1, -100, IF(Y5&lt;0.1,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 t="shared" si="0"/>
        <v>0</v>
      </c>
      <c r="AK5" s="8"/>
      <c r="AL5" s="9">
        <f t="shared" si="1"/>
        <v>0</v>
      </c>
      <c r="AM5" s="1"/>
      <c r="AN5" s="4">
        <f t="shared" si="2"/>
        <v>0</v>
      </c>
      <c r="AO5" s="1"/>
      <c r="AP5" s="4">
        <f t="shared" si="3"/>
        <v>0</v>
      </c>
      <c r="AQ5" s="1"/>
      <c r="AR5" s="4">
        <f t="shared" si="4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>SUM(H6,J6,L6,N6,P6,R6,T6,V6,X6,Z6,AB6,AD6,AF6,AH6,AJ6,AL6,AN6,AP6,AR6)</f>
        <v>0</v>
      </c>
      <c r="G6" s="8"/>
      <c r="H6" s="9">
        <f>IF(G6="", 0, IF(G6&lt;0.1, -100, IF(G6&lt;0.1, 0, 100 + INT(MIN(G6, 8) * 10))))</f>
        <v>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IF(Y6&lt;0.1, -100, IF(Y6&lt;0.1,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 t="shared" si="0"/>
        <v>0</v>
      </c>
      <c r="AK6" s="8"/>
      <c r="AL6" s="9">
        <f t="shared" si="1"/>
        <v>0</v>
      </c>
      <c r="AM6" s="1"/>
      <c r="AN6" s="4">
        <f t="shared" si="2"/>
        <v>0</v>
      </c>
      <c r="AO6" s="1"/>
      <c r="AP6" s="4">
        <f t="shared" si="3"/>
        <v>0</v>
      </c>
      <c r="AQ6" s="1"/>
      <c r="AR6" s="4">
        <f t="shared" si="4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>SUM(H7,J7,L7,N7,P7,R7,T7,V7,X7,Z7,AB7,AD7,AF7,AH7,AJ7,AL7,AN7,AP7,AR7)</f>
        <v>0</v>
      </c>
      <c r="G7" s="8"/>
      <c r="H7" s="9">
        <f>IF(G7="", 0, IF(G7&lt;0.1, -100, IF(G7&lt;0.1, 0, 100 + INT(MIN(G7, 8) * 10))))</f>
        <v>0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IF(Y7&lt;0.1, -100, IF(Y7&lt;0.1,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 t="shared" si="0"/>
        <v>0</v>
      </c>
      <c r="AK7" s="8"/>
      <c r="AL7" s="9">
        <f t="shared" si="1"/>
        <v>0</v>
      </c>
      <c r="AM7" s="1"/>
      <c r="AN7" s="4">
        <f t="shared" si="2"/>
        <v>0</v>
      </c>
      <c r="AO7" s="1"/>
      <c r="AP7" s="4">
        <f t="shared" si="3"/>
        <v>0</v>
      </c>
      <c r="AQ7" s="1"/>
      <c r="AR7" s="4">
        <f t="shared" si="4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>SUM(H8,J8,L8,N8,P8,R8,T8,V8,X8,Z8,AB8,AD8,AF8,AH8,AJ8,AL8,AN8,AP8,AR8)</f>
        <v>0</v>
      </c>
      <c r="G8" s="8"/>
      <c r="H8" s="9">
        <f>IF(G8="", 0, IF(G8&lt;0.1, -100, IF(G8&lt;0.1, 0, 100 + INT(MIN(G8, 8) * 10))))</f>
        <v>0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-100, IF(M8&lt;0.1, 0, 100 + INT(MIN(M8, 8) * 10))))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IF(Y8&lt;0.1, -100, IF(Y8&lt;0.1,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 t="shared" si="0"/>
        <v>0</v>
      </c>
      <c r="AK8" s="8"/>
      <c r="AL8" s="9">
        <f t="shared" si="1"/>
        <v>0</v>
      </c>
      <c r="AM8" s="1"/>
      <c r="AN8" s="4">
        <f t="shared" si="2"/>
        <v>0</v>
      </c>
      <c r="AO8" s="1"/>
      <c r="AP8" s="4">
        <f t="shared" si="3"/>
        <v>0</v>
      </c>
      <c r="AQ8" s="1"/>
      <c r="AR8" s="4">
        <f t="shared" si="4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ref="F9:F10" si="5">SUM(H9,J9,L9,N9,P9,R9,T9,V9,X9,Z9,AB9,AD9,AF9,AH9,AJ9,AL9,AN9,AP9,AR9)</f>
        <v>0</v>
      </c>
      <c r="G9" s="8"/>
      <c r="H9" s="9">
        <f t="shared" ref="H9:H10" si="6">IF(G9="", 0, IF(G9&lt;0.1, -100, IF(G9&lt;0.1, 0, 100 + INT(MIN(G9, 8) * 10))))</f>
        <v>0</v>
      </c>
      <c r="I9" s="8"/>
      <c r="J9" s="9">
        <f t="shared" ref="J9:J10" si="7">IF(I9="", 0, IF(I9&lt;0.1, -100, IF(I9&lt;0.1, 0, 100 + INT(MIN(I9, 8) * 10))))</f>
        <v>0</v>
      </c>
      <c r="K9" s="7"/>
      <c r="L9" s="9">
        <f t="shared" ref="L9:L10" si="8">IF(K9="", 0, IF(K9&lt;0.4, -100, IF(K9&lt;0.5, 0, 100 + INT(MIN(K9, 8) * 10))))</f>
        <v>0</v>
      </c>
      <c r="M9" s="8"/>
      <c r="N9" s="9">
        <f t="shared" ref="N9:N10" si="9">IF(M9="", 0, IF(M9&lt;0.1, -100, IF(M9&lt;0.1, 0, 100 + INT(MIN(M9, 8) * 10))))</f>
        <v>0</v>
      </c>
      <c r="O9" s="7"/>
      <c r="P9" s="9">
        <f t="shared" ref="P9:P10" si="10">IF(O9="", 0, IF(O9&lt;0.4, -100, IF(O9&lt;0.5, 0, 100 + INT(MIN(O9, 8) * 10))))</f>
        <v>0</v>
      </c>
      <c r="Q9" s="8"/>
      <c r="R9" s="9">
        <f t="shared" ref="R9:R10" si="11">IF(Q9="", 0, IF(Q9&lt;0.1, -100, IF(Q9&lt;0.1, 0, 100 + INT(MIN(Q9, 8) * 10))))</f>
        <v>0</v>
      </c>
      <c r="S9" s="7"/>
      <c r="T9" s="9">
        <f t="shared" ref="T9:T10" si="12">IF(S9="", 0, IF(S9&lt;0.4, -100, IF(S9&lt;0.5, 0, 100 + INT(MIN(S9, 8) * 10))))</f>
        <v>0</v>
      </c>
      <c r="U9" s="8"/>
      <c r="V9" s="9">
        <f t="shared" ref="V9:V10" si="13">IF(U9="", 0, IF(U9&lt;0.1, -100, IF(U9&lt;0.1, 0, 100 + INT(MIN(U9, 8) * 10))))</f>
        <v>0</v>
      </c>
      <c r="W9" s="7"/>
      <c r="X9" s="9">
        <f t="shared" ref="X9:X10" si="14">IF(W9="", 0, IF(W9&lt;0.4, -100, IF(W9&lt;0.5, 0, 100 + INT(MIN(W9, 8) * 10))))</f>
        <v>0</v>
      </c>
      <c r="Y9" s="8"/>
      <c r="Z9" s="9">
        <f t="shared" ref="Z9:Z10" si="15">IF(Y9="", 0, IF(Y9&lt;0.1, -100, IF(Y9&lt;0.1, 0, 100 + INT(MIN(Y9, 8) * 10))))</f>
        <v>0</v>
      </c>
      <c r="AA9" s="7"/>
      <c r="AB9" s="9">
        <f t="shared" ref="AB9:AB10" si="16">IF(AA9="", 0, IF(AA9&lt;0.4, -100, IF(AA9&lt;0.5, 0, 100 + INT(MIN(AA9, 8) * 10))))</f>
        <v>0</v>
      </c>
      <c r="AC9" s="8"/>
      <c r="AD9" s="9">
        <f t="shared" ref="AD9:AD10" si="17">IF(AC9="", 0, IF(AC9&lt;0.1, -100, IF(AC9&lt;0.1, 0, 100 + INT(MIN(AC9, 8) * 10))))</f>
        <v>0</v>
      </c>
      <c r="AE9" s="7"/>
      <c r="AF9" s="9">
        <f t="shared" ref="AF9:AF10" si="18">IF(AE9="", 0, IF(AE9&lt;0.4, -100, IF(AE9&lt;0.5, 0, 100 + INT(MIN(AE9, 8) * 10))))</f>
        <v>0</v>
      </c>
      <c r="AG9" s="8"/>
      <c r="AH9" s="9">
        <f t="shared" ref="AH9:AH10" si="19">IF(AG9="", 0, IF(AG9&lt;0.1, -100, IF(AG9&lt;0.1, 0, 100 + INT(MIN(AG9, 8) * 10))))</f>
        <v>0</v>
      </c>
      <c r="AI9" s="7"/>
      <c r="AJ9" s="9">
        <f t="shared" si="0"/>
        <v>0</v>
      </c>
      <c r="AK9" s="8"/>
      <c r="AL9" s="9">
        <f t="shared" si="1"/>
        <v>0</v>
      </c>
      <c r="AM9" s="1"/>
      <c r="AN9" s="4">
        <f t="shared" si="2"/>
        <v>0</v>
      </c>
      <c r="AO9" s="1"/>
      <c r="AP9" s="4">
        <f t="shared" si="3"/>
        <v>0</v>
      </c>
      <c r="AQ9" s="1"/>
      <c r="AR9" s="4">
        <f t="shared" si="4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5"/>
        <v>0</v>
      </c>
      <c r="G10" s="8"/>
      <c r="H10" s="9">
        <f t="shared" si="6"/>
        <v>0</v>
      </c>
      <c r="I10" s="8"/>
      <c r="J10" s="9">
        <f t="shared" si="7"/>
        <v>0</v>
      </c>
      <c r="K10" s="7"/>
      <c r="L10" s="9">
        <f t="shared" si="8"/>
        <v>0</v>
      </c>
      <c r="M10" s="8"/>
      <c r="N10" s="9">
        <f t="shared" si="9"/>
        <v>0</v>
      </c>
      <c r="O10" s="7"/>
      <c r="P10" s="9">
        <f t="shared" si="10"/>
        <v>0</v>
      </c>
      <c r="Q10" s="8"/>
      <c r="R10" s="9">
        <f t="shared" si="11"/>
        <v>0</v>
      </c>
      <c r="S10" s="7"/>
      <c r="T10" s="9">
        <f t="shared" si="12"/>
        <v>0</v>
      </c>
      <c r="U10" s="8"/>
      <c r="V10" s="9">
        <f t="shared" si="13"/>
        <v>0</v>
      </c>
      <c r="W10" s="7"/>
      <c r="X10" s="9">
        <f t="shared" si="14"/>
        <v>0</v>
      </c>
      <c r="Y10" s="8"/>
      <c r="Z10" s="9">
        <f t="shared" si="15"/>
        <v>0</v>
      </c>
      <c r="AA10" s="7"/>
      <c r="AB10" s="9">
        <f t="shared" si="16"/>
        <v>0</v>
      </c>
      <c r="AC10" s="8"/>
      <c r="AD10" s="9">
        <f t="shared" si="17"/>
        <v>0</v>
      </c>
      <c r="AE10" s="7"/>
      <c r="AF10" s="9">
        <f t="shared" si="18"/>
        <v>0</v>
      </c>
      <c r="AG10" s="8"/>
      <c r="AH10" s="9">
        <f t="shared" si="19"/>
        <v>0</v>
      </c>
      <c r="AI10" s="7"/>
      <c r="AJ10" s="9">
        <f t="shared" ref="AJ10:AJ47" si="20">IF(AI10="", 0, IF(AI10&lt;0.4, -100, IF(AI10&lt;0.5, 0, 100 + INT(MIN(AI10, 8) * 10))))</f>
        <v>0</v>
      </c>
      <c r="AK10" s="8"/>
      <c r="AL10" s="9">
        <f t="shared" ref="AL10:AL47" si="21">IF(AK10="", 0, IF(AK10&lt;0.4, -100, IF(AK10&lt;0.5, 0, 100 + INT(MIN(AK10, 8) * 10))))</f>
        <v>0</v>
      </c>
      <c r="AM10" s="1"/>
      <c r="AN10" s="4">
        <f t="shared" si="2"/>
        <v>0</v>
      </c>
      <c r="AO10" s="1"/>
      <c r="AP10" s="4">
        <f t="shared" si="3"/>
        <v>0</v>
      </c>
      <c r="AQ10" s="1"/>
      <c r="AR10" s="4">
        <f t="shared" si="4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1" si="22">SUM(H11,J11,L11,N11,P11,R11,T11,V11,X11,Z11,AB11,AD11,AF11,AH11,AJ11,AL11,AN11,AP11,AR11)</f>
        <v>0</v>
      </c>
      <c r="G11" s="8"/>
      <c r="H11" s="9">
        <f t="shared" ref="H11" si="23">IF(G11="", 0, IF(G11&lt;0.1, -100, IF(G11&lt;0.1, 0, 100 + INT(MIN(G11, 8) * 10))))</f>
        <v>0</v>
      </c>
      <c r="I11" s="8"/>
      <c r="J11" s="9">
        <f t="shared" ref="J11" si="24">IF(I11="", 0, IF(I11&lt;0.1, -100, IF(I11&lt;0.1, 0, 100 + INT(MIN(I11, 8) * 10))))</f>
        <v>0</v>
      </c>
      <c r="K11" s="7"/>
      <c r="L11" s="9">
        <f t="shared" ref="L11" si="25">IF(K11="", 0, IF(K11&lt;0.4, -100, IF(K11&lt;0.5, 0, 100 + INT(MIN(K11, 8) * 10))))</f>
        <v>0</v>
      </c>
      <c r="M11" s="8"/>
      <c r="N11" s="9">
        <f t="shared" ref="N11" si="26">IF(M11="", 0, IF(M11&lt;0.1, -100, IF(M11&lt;0.1, 0, 100 + INT(MIN(M11, 8) * 10))))</f>
        <v>0</v>
      </c>
      <c r="O11" s="7"/>
      <c r="P11" s="9">
        <f t="shared" ref="P11" si="27">IF(O11="", 0, IF(O11&lt;0.4, -100, IF(O11&lt;0.5, 0, 100 + INT(MIN(O11, 8) * 10))))</f>
        <v>0</v>
      </c>
      <c r="Q11" s="8"/>
      <c r="R11" s="9">
        <f t="shared" ref="R11" si="28">IF(Q11="", 0, IF(Q11&lt;0.1, -100, IF(Q11&lt;0.1, 0, 100 + INT(MIN(Q11, 8) * 10))))</f>
        <v>0</v>
      </c>
      <c r="S11" s="7"/>
      <c r="T11" s="9">
        <f t="shared" ref="T11" si="29">IF(S11="", 0, IF(S11&lt;0.4, -100, IF(S11&lt;0.5, 0, 100 + INT(MIN(S11, 8) * 10))))</f>
        <v>0</v>
      </c>
      <c r="U11" s="8"/>
      <c r="V11" s="9">
        <f t="shared" ref="V11" si="30">IF(U11="", 0, IF(U11&lt;0.1, -100, IF(U11&lt;0.1, 0, 100 + INT(MIN(U11, 8) * 10))))</f>
        <v>0</v>
      </c>
      <c r="W11" s="7"/>
      <c r="X11" s="9">
        <f t="shared" ref="X11" si="31">IF(W11="", 0, IF(W11&lt;0.4, -100, IF(W11&lt;0.5, 0, 100 + INT(MIN(W11, 8) * 10))))</f>
        <v>0</v>
      </c>
      <c r="Y11" s="8"/>
      <c r="Z11" s="9">
        <f t="shared" ref="Z11" si="32">IF(Y11="", 0, IF(Y11&lt;0.1, -100, IF(Y11&lt;0.1, 0, 100 + INT(MIN(Y11, 8) * 10))))</f>
        <v>0</v>
      </c>
      <c r="AA11" s="7"/>
      <c r="AB11" s="9">
        <f t="shared" ref="AB11" si="33">IF(AA11="", 0, IF(AA11&lt;0.4, -100, IF(AA11&lt;0.5, 0, 100 + INT(MIN(AA11, 8) * 10))))</f>
        <v>0</v>
      </c>
      <c r="AC11" s="8"/>
      <c r="AD11" s="9">
        <f t="shared" ref="AD11" si="34">IF(AC11="", 0, IF(AC11&lt;0.1, -100, IF(AC11&lt;0.1, 0, 100 + INT(MIN(AC11, 8) * 10))))</f>
        <v>0</v>
      </c>
      <c r="AE11" s="7"/>
      <c r="AF11" s="9">
        <f t="shared" ref="AF11" si="35">IF(AE11="", 0, IF(AE11&lt;0.4, -100, IF(AE11&lt;0.5, 0, 100 + INT(MIN(AE11, 8) * 10))))</f>
        <v>0</v>
      </c>
      <c r="AG11" s="8"/>
      <c r="AH11" s="9">
        <f t="shared" ref="AH11" si="36">IF(AG11="", 0, IF(AG11&lt;0.1, -100, IF(AG11&lt;0.1, 0, 100 + INT(MIN(AG11, 8) * 10))))</f>
        <v>0</v>
      </c>
      <c r="AI11" s="7"/>
      <c r="AJ11" s="9">
        <f t="shared" si="20"/>
        <v>0</v>
      </c>
      <c r="AK11" s="8"/>
      <c r="AL11" s="9">
        <f t="shared" si="21"/>
        <v>0</v>
      </c>
      <c r="AM11" s="1"/>
      <c r="AN11" s="4">
        <f t="shared" si="2"/>
        <v>0</v>
      </c>
      <c r="AO11" s="1"/>
      <c r="AP11" s="4">
        <f t="shared" si="3"/>
        <v>0</v>
      </c>
      <c r="AQ11" s="1"/>
      <c r="AR11" s="4">
        <f t="shared" si="4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2:F47" si="37">SUM(H12,J12,L12,N12,P12,R12,T12,V12,X12,Z12,AB12,AD12,AF12,AH12,AJ12,AL12,AN12,AP12,AR12)</f>
        <v>0</v>
      </c>
      <c r="G12" s="8"/>
      <c r="H12" s="9">
        <f t="shared" ref="H12:H47" si="38">IF(G12="", 0, IF(G12&lt;0.1, -100, IF(G12&lt;0.1, 0, 100 + INT(MIN(G12, 8) * 10))))</f>
        <v>0</v>
      </c>
      <c r="I12" s="8"/>
      <c r="J12" s="9">
        <f t="shared" ref="J12:J47" si="39">IF(I12="", 0, IF(I12&lt;0.1, -100, IF(I12&lt;0.1, 0, 100 + INT(MIN(I12, 8) * 10))))</f>
        <v>0</v>
      </c>
      <c r="K12" s="7"/>
      <c r="L12" s="9">
        <f t="shared" ref="L12:L47" si="40">IF(K12="", 0, IF(K12&lt;0.4, -100, IF(K12&lt;0.5, 0, 100 + INT(MIN(K12, 8) * 10))))</f>
        <v>0</v>
      </c>
      <c r="M12" s="8"/>
      <c r="N12" s="9">
        <f t="shared" ref="N12:N47" si="41">IF(M12="", 0, IF(M12&lt;0.1, -100, IF(M12&lt;0.1, 0, 100 + INT(MIN(M12, 8) * 10))))</f>
        <v>0</v>
      </c>
      <c r="O12" s="7"/>
      <c r="P12" s="9">
        <f t="shared" ref="P12:P47" si="42">IF(O12="", 0, IF(O12&lt;0.4, -100, IF(O12&lt;0.5, 0, 100 + INT(MIN(O12, 8) * 10))))</f>
        <v>0</v>
      </c>
      <c r="Q12" s="8"/>
      <c r="R12" s="9">
        <f t="shared" ref="R12:R47" si="43">IF(Q12="", 0, IF(Q12&lt;0.1, -100, IF(Q12&lt;0.1, 0, 100 + INT(MIN(Q12, 8) * 10))))</f>
        <v>0</v>
      </c>
      <c r="S12" s="7"/>
      <c r="T12" s="9">
        <f t="shared" ref="T12:T47" si="44">IF(S12="", 0, IF(S12&lt;0.4, -100, IF(S12&lt;0.5, 0, 100 + INT(MIN(S12, 8) * 10))))</f>
        <v>0</v>
      </c>
      <c r="U12" s="8"/>
      <c r="V12" s="9">
        <f t="shared" ref="V12:V47" si="45">IF(U12="", 0, IF(U12&lt;0.1, -100, IF(U12&lt;0.1, 0, 100 + INT(MIN(U12, 8) * 10))))</f>
        <v>0</v>
      </c>
      <c r="W12" s="7"/>
      <c r="X12" s="9">
        <f t="shared" ref="X12:X19" si="46">IF(W12="", 0, IF(W12&lt;0.4, -100, IF(W12&lt;0.5, 0, 100 + INT(MIN(W12, 8) * 10))))</f>
        <v>0</v>
      </c>
      <c r="Y12" s="8"/>
      <c r="Z12" s="9">
        <f t="shared" ref="Z12:Z47" si="47">IF(Y12="", 0, IF(Y12&lt;0.1, -100, IF(Y12&lt;0.1, 0, 100 + INT(MIN(Y12, 8) * 10))))</f>
        <v>0</v>
      </c>
      <c r="AA12" s="7"/>
      <c r="AB12" s="9">
        <f t="shared" ref="AB12:AB47" si="48">IF(AA12="", 0, IF(AA12&lt;0.4, -100, IF(AA12&lt;0.5, 0, 100 + INT(MIN(AA12, 8) * 10))))</f>
        <v>0</v>
      </c>
      <c r="AC12" s="8"/>
      <c r="AD12" s="9">
        <f t="shared" ref="AD12:AD47" si="49">IF(AC12="", 0, IF(AC12&lt;0.1, -100, IF(AC12&lt;0.1, 0, 100 + INT(MIN(AC12, 8) * 10))))</f>
        <v>0</v>
      </c>
      <c r="AE12" s="7"/>
      <c r="AF12" s="9">
        <f t="shared" ref="AF12:AF47" si="50">IF(AE12="", 0, IF(AE12&lt;0.4, -100, IF(AE12&lt;0.5, 0, 100 + INT(MIN(AE12, 8) * 10))))</f>
        <v>0</v>
      </c>
      <c r="AG12" s="8"/>
      <c r="AH12" s="9">
        <f t="shared" ref="AH12:AH47" si="51">IF(AG12="", 0, IF(AG12&lt;0.1, -100, IF(AG12&lt;0.1, 0, 100 + INT(MIN(AG12, 8) * 10))))</f>
        <v>0</v>
      </c>
      <c r="AI12" s="7"/>
      <c r="AJ12" s="9">
        <f t="shared" si="20"/>
        <v>0</v>
      </c>
      <c r="AK12" s="8"/>
      <c r="AL12" s="9">
        <f t="shared" si="21"/>
        <v>0</v>
      </c>
      <c r="AM12" s="1"/>
      <c r="AN12" s="4">
        <f t="shared" si="2"/>
        <v>0</v>
      </c>
      <c r="AO12" s="1"/>
      <c r="AP12" s="4">
        <f t="shared" si="3"/>
        <v>0</v>
      </c>
      <c r="AQ12" s="1"/>
      <c r="AR12" s="4">
        <f t="shared" si="4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7"/>
        <v>0</v>
      </c>
      <c r="G13" s="8"/>
      <c r="H13" s="9">
        <f t="shared" si="38"/>
        <v>0</v>
      </c>
      <c r="I13" s="8"/>
      <c r="J13" s="9">
        <f t="shared" si="39"/>
        <v>0</v>
      </c>
      <c r="K13" s="7"/>
      <c r="L13" s="9">
        <f t="shared" si="40"/>
        <v>0</v>
      </c>
      <c r="M13" s="8"/>
      <c r="N13" s="9">
        <f t="shared" si="41"/>
        <v>0</v>
      </c>
      <c r="O13" s="7"/>
      <c r="P13" s="9">
        <f t="shared" si="42"/>
        <v>0</v>
      </c>
      <c r="Q13" s="8"/>
      <c r="R13" s="9">
        <f t="shared" si="43"/>
        <v>0</v>
      </c>
      <c r="S13" s="7"/>
      <c r="T13" s="9">
        <f t="shared" si="44"/>
        <v>0</v>
      </c>
      <c r="U13" s="8"/>
      <c r="V13" s="9">
        <f t="shared" si="45"/>
        <v>0</v>
      </c>
      <c r="W13" s="7"/>
      <c r="X13" s="9">
        <f t="shared" si="46"/>
        <v>0</v>
      </c>
      <c r="Y13" s="8"/>
      <c r="Z13" s="9">
        <f t="shared" si="47"/>
        <v>0</v>
      </c>
      <c r="AA13" s="7"/>
      <c r="AB13" s="9">
        <f t="shared" si="48"/>
        <v>0</v>
      </c>
      <c r="AC13" s="8"/>
      <c r="AD13" s="9">
        <f t="shared" si="49"/>
        <v>0</v>
      </c>
      <c r="AE13" s="7"/>
      <c r="AF13" s="9">
        <f t="shared" si="50"/>
        <v>0</v>
      </c>
      <c r="AG13" s="8"/>
      <c r="AH13" s="9">
        <f t="shared" si="51"/>
        <v>0</v>
      </c>
      <c r="AI13" s="7"/>
      <c r="AJ13" s="9">
        <f t="shared" si="20"/>
        <v>0</v>
      </c>
      <c r="AK13" s="8"/>
      <c r="AL13" s="9">
        <f t="shared" si="21"/>
        <v>0</v>
      </c>
      <c r="AM13" s="1"/>
      <c r="AN13" s="4">
        <f t="shared" si="2"/>
        <v>0</v>
      </c>
      <c r="AO13" s="1"/>
      <c r="AP13" s="4">
        <f t="shared" si="3"/>
        <v>0</v>
      </c>
      <c r="AQ13" s="1"/>
      <c r="AR13" s="4">
        <f t="shared" si="4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7"/>
        <v>0</v>
      </c>
      <c r="G14" s="8"/>
      <c r="H14" s="9">
        <f t="shared" si="38"/>
        <v>0</v>
      </c>
      <c r="I14" s="8"/>
      <c r="J14" s="9">
        <f t="shared" si="39"/>
        <v>0</v>
      </c>
      <c r="K14" s="7"/>
      <c r="L14" s="9">
        <f t="shared" si="40"/>
        <v>0</v>
      </c>
      <c r="M14" s="8"/>
      <c r="N14" s="9">
        <f t="shared" si="41"/>
        <v>0</v>
      </c>
      <c r="O14" s="7"/>
      <c r="P14" s="9">
        <f t="shared" si="42"/>
        <v>0</v>
      </c>
      <c r="Q14" s="8"/>
      <c r="R14" s="9">
        <f t="shared" si="43"/>
        <v>0</v>
      </c>
      <c r="S14" s="7"/>
      <c r="T14" s="9">
        <f t="shared" si="44"/>
        <v>0</v>
      </c>
      <c r="U14" s="8"/>
      <c r="V14" s="9">
        <f t="shared" si="45"/>
        <v>0</v>
      </c>
      <c r="W14" s="7"/>
      <c r="X14" s="9">
        <f t="shared" si="46"/>
        <v>0</v>
      </c>
      <c r="Y14" s="8"/>
      <c r="Z14" s="9">
        <f t="shared" si="47"/>
        <v>0</v>
      </c>
      <c r="AA14" s="7"/>
      <c r="AB14" s="9">
        <f t="shared" si="48"/>
        <v>0</v>
      </c>
      <c r="AC14" s="8"/>
      <c r="AD14" s="9">
        <f t="shared" si="49"/>
        <v>0</v>
      </c>
      <c r="AE14" s="7"/>
      <c r="AF14" s="9">
        <f t="shared" si="50"/>
        <v>0</v>
      </c>
      <c r="AG14" s="8"/>
      <c r="AH14" s="9">
        <f t="shared" si="51"/>
        <v>0</v>
      </c>
      <c r="AI14" s="7"/>
      <c r="AJ14" s="9">
        <f t="shared" si="20"/>
        <v>0</v>
      </c>
      <c r="AK14" s="8"/>
      <c r="AL14" s="9">
        <f t="shared" si="21"/>
        <v>0</v>
      </c>
      <c r="AM14" s="1"/>
      <c r="AN14" s="4">
        <f t="shared" si="2"/>
        <v>0</v>
      </c>
      <c r="AO14" s="1"/>
      <c r="AP14" s="4">
        <f t="shared" si="3"/>
        <v>0</v>
      </c>
      <c r="AQ14" s="1"/>
      <c r="AR14" s="4">
        <f t="shared" si="4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7"/>
        <v>0</v>
      </c>
      <c r="G15" s="8"/>
      <c r="H15" s="9">
        <f t="shared" si="38"/>
        <v>0</v>
      </c>
      <c r="I15" s="8"/>
      <c r="J15" s="9">
        <f t="shared" si="39"/>
        <v>0</v>
      </c>
      <c r="K15" s="7"/>
      <c r="L15" s="9">
        <f t="shared" si="40"/>
        <v>0</v>
      </c>
      <c r="M15" s="8"/>
      <c r="N15" s="9">
        <f t="shared" si="41"/>
        <v>0</v>
      </c>
      <c r="O15" s="7"/>
      <c r="P15" s="9">
        <f t="shared" si="42"/>
        <v>0</v>
      </c>
      <c r="Q15" s="8"/>
      <c r="R15" s="9">
        <f t="shared" si="43"/>
        <v>0</v>
      </c>
      <c r="S15" s="7"/>
      <c r="T15" s="9">
        <f t="shared" si="44"/>
        <v>0</v>
      </c>
      <c r="U15" s="8"/>
      <c r="V15" s="9">
        <f t="shared" si="45"/>
        <v>0</v>
      </c>
      <c r="W15" s="7"/>
      <c r="X15" s="9">
        <f t="shared" si="46"/>
        <v>0</v>
      </c>
      <c r="Y15" s="8"/>
      <c r="Z15" s="9">
        <f t="shared" si="47"/>
        <v>0</v>
      </c>
      <c r="AA15" s="7"/>
      <c r="AB15" s="9">
        <f t="shared" si="48"/>
        <v>0</v>
      </c>
      <c r="AC15" s="8"/>
      <c r="AD15" s="9">
        <f t="shared" si="49"/>
        <v>0</v>
      </c>
      <c r="AE15" s="7"/>
      <c r="AF15" s="9">
        <f t="shared" si="50"/>
        <v>0</v>
      </c>
      <c r="AG15" s="8"/>
      <c r="AH15" s="9">
        <f t="shared" si="51"/>
        <v>0</v>
      </c>
      <c r="AI15" s="7"/>
      <c r="AJ15" s="9">
        <f t="shared" si="20"/>
        <v>0</v>
      </c>
      <c r="AK15" s="8"/>
      <c r="AL15" s="9">
        <f t="shared" si="21"/>
        <v>0</v>
      </c>
      <c r="AM15" s="1"/>
      <c r="AN15" s="4">
        <f t="shared" si="2"/>
        <v>0</v>
      </c>
      <c r="AO15" s="1"/>
      <c r="AP15" s="4">
        <f t="shared" si="3"/>
        <v>0</v>
      </c>
      <c r="AQ15" s="1"/>
      <c r="AR15" s="4">
        <f t="shared" si="4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7"/>
        <v>0</v>
      </c>
      <c r="G16" s="8"/>
      <c r="H16" s="9">
        <f t="shared" si="38"/>
        <v>0</v>
      </c>
      <c r="I16" s="8"/>
      <c r="J16" s="9">
        <f t="shared" si="39"/>
        <v>0</v>
      </c>
      <c r="K16" s="7"/>
      <c r="L16" s="9">
        <f t="shared" si="40"/>
        <v>0</v>
      </c>
      <c r="M16" s="8"/>
      <c r="N16" s="9">
        <f t="shared" si="41"/>
        <v>0</v>
      </c>
      <c r="O16" s="7"/>
      <c r="P16" s="9">
        <f t="shared" si="42"/>
        <v>0</v>
      </c>
      <c r="Q16" s="8"/>
      <c r="R16" s="9">
        <f t="shared" si="43"/>
        <v>0</v>
      </c>
      <c r="S16" s="7"/>
      <c r="T16" s="9">
        <f t="shared" si="44"/>
        <v>0</v>
      </c>
      <c r="U16" s="8"/>
      <c r="V16" s="9">
        <f t="shared" si="45"/>
        <v>0</v>
      </c>
      <c r="W16" s="7"/>
      <c r="X16" s="9">
        <f t="shared" si="46"/>
        <v>0</v>
      </c>
      <c r="Y16" s="8"/>
      <c r="Z16" s="9">
        <f t="shared" si="47"/>
        <v>0</v>
      </c>
      <c r="AA16" s="7"/>
      <c r="AB16" s="9">
        <f t="shared" si="48"/>
        <v>0</v>
      </c>
      <c r="AC16" s="8"/>
      <c r="AD16" s="9">
        <f t="shared" si="49"/>
        <v>0</v>
      </c>
      <c r="AE16" s="7"/>
      <c r="AF16" s="9">
        <f t="shared" si="50"/>
        <v>0</v>
      </c>
      <c r="AG16" s="8"/>
      <c r="AH16" s="9">
        <f t="shared" si="51"/>
        <v>0</v>
      </c>
      <c r="AI16" s="7"/>
      <c r="AJ16" s="9">
        <f t="shared" si="20"/>
        <v>0</v>
      </c>
      <c r="AK16" s="8"/>
      <c r="AL16" s="9">
        <f t="shared" si="21"/>
        <v>0</v>
      </c>
      <c r="AM16" s="1"/>
      <c r="AN16" s="4">
        <f t="shared" si="2"/>
        <v>0</v>
      </c>
      <c r="AO16" s="1"/>
      <c r="AP16" s="4">
        <f t="shared" si="3"/>
        <v>0</v>
      </c>
      <c r="AQ16" s="1"/>
      <c r="AR16" s="4">
        <f t="shared" si="4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7"/>
        <v>0</v>
      </c>
      <c r="G17" s="8"/>
      <c r="H17" s="9">
        <f t="shared" si="38"/>
        <v>0</v>
      </c>
      <c r="I17" s="8"/>
      <c r="J17" s="9">
        <f t="shared" si="39"/>
        <v>0</v>
      </c>
      <c r="K17" s="7"/>
      <c r="L17" s="9">
        <f t="shared" si="40"/>
        <v>0</v>
      </c>
      <c r="M17" s="8"/>
      <c r="N17" s="9">
        <f t="shared" si="41"/>
        <v>0</v>
      </c>
      <c r="O17" s="7"/>
      <c r="P17" s="9">
        <f t="shared" si="42"/>
        <v>0</v>
      </c>
      <c r="Q17" s="8"/>
      <c r="R17" s="9">
        <f t="shared" si="43"/>
        <v>0</v>
      </c>
      <c r="S17" s="7"/>
      <c r="T17" s="9">
        <f t="shared" si="44"/>
        <v>0</v>
      </c>
      <c r="U17" s="8"/>
      <c r="V17" s="9">
        <f t="shared" si="45"/>
        <v>0</v>
      </c>
      <c r="W17" s="7"/>
      <c r="X17" s="9">
        <f t="shared" si="46"/>
        <v>0</v>
      </c>
      <c r="Y17" s="8"/>
      <c r="Z17" s="9">
        <f t="shared" si="47"/>
        <v>0</v>
      </c>
      <c r="AA17" s="7"/>
      <c r="AB17" s="9">
        <f t="shared" si="48"/>
        <v>0</v>
      </c>
      <c r="AC17" s="8"/>
      <c r="AD17" s="9">
        <f t="shared" si="49"/>
        <v>0</v>
      </c>
      <c r="AE17" s="7"/>
      <c r="AF17" s="9">
        <f t="shared" si="50"/>
        <v>0</v>
      </c>
      <c r="AG17" s="8"/>
      <c r="AH17" s="9">
        <f t="shared" si="51"/>
        <v>0</v>
      </c>
      <c r="AI17" s="7"/>
      <c r="AJ17" s="9">
        <f t="shared" si="20"/>
        <v>0</v>
      </c>
      <c r="AK17" s="8"/>
      <c r="AL17" s="9">
        <f t="shared" si="21"/>
        <v>0</v>
      </c>
      <c r="AM17" s="1"/>
      <c r="AN17" s="4">
        <f t="shared" si="2"/>
        <v>0</v>
      </c>
      <c r="AO17" s="1"/>
      <c r="AP17" s="4">
        <f t="shared" si="3"/>
        <v>0</v>
      </c>
      <c r="AQ17" s="1"/>
      <c r="AR17" s="4">
        <f t="shared" si="4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7"/>
        <v>0</v>
      </c>
      <c r="G18" s="8"/>
      <c r="H18" s="9">
        <f t="shared" si="38"/>
        <v>0</v>
      </c>
      <c r="I18" s="8"/>
      <c r="J18" s="9">
        <f t="shared" si="39"/>
        <v>0</v>
      </c>
      <c r="K18" s="7"/>
      <c r="L18" s="9">
        <f t="shared" si="40"/>
        <v>0</v>
      </c>
      <c r="M18" s="8"/>
      <c r="N18" s="9">
        <f t="shared" si="41"/>
        <v>0</v>
      </c>
      <c r="O18" s="7"/>
      <c r="P18" s="9">
        <f t="shared" si="42"/>
        <v>0</v>
      </c>
      <c r="Q18" s="8"/>
      <c r="R18" s="9">
        <f t="shared" si="43"/>
        <v>0</v>
      </c>
      <c r="S18" s="7"/>
      <c r="T18" s="9">
        <f t="shared" si="44"/>
        <v>0</v>
      </c>
      <c r="U18" s="8"/>
      <c r="V18" s="9">
        <f t="shared" si="45"/>
        <v>0</v>
      </c>
      <c r="W18" s="7"/>
      <c r="X18" s="9">
        <f t="shared" si="46"/>
        <v>0</v>
      </c>
      <c r="Y18" s="8"/>
      <c r="Z18" s="9">
        <f t="shared" si="47"/>
        <v>0</v>
      </c>
      <c r="AA18" s="7"/>
      <c r="AB18" s="9">
        <f t="shared" si="48"/>
        <v>0</v>
      </c>
      <c r="AC18" s="8"/>
      <c r="AD18" s="9">
        <f t="shared" si="49"/>
        <v>0</v>
      </c>
      <c r="AE18" s="7"/>
      <c r="AF18" s="9">
        <f t="shared" si="50"/>
        <v>0</v>
      </c>
      <c r="AG18" s="8"/>
      <c r="AH18" s="9">
        <f t="shared" si="51"/>
        <v>0</v>
      </c>
      <c r="AI18" s="7"/>
      <c r="AJ18" s="9">
        <f t="shared" si="20"/>
        <v>0</v>
      </c>
      <c r="AK18" s="8"/>
      <c r="AL18" s="9">
        <f t="shared" si="21"/>
        <v>0</v>
      </c>
      <c r="AM18" s="1"/>
      <c r="AN18" s="4">
        <f t="shared" si="2"/>
        <v>0</v>
      </c>
      <c r="AO18" s="1"/>
      <c r="AP18" s="4">
        <f t="shared" si="3"/>
        <v>0</v>
      </c>
      <c r="AQ18" s="1"/>
      <c r="AR18" s="4">
        <f t="shared" si="4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7"/>
        <v>0</v>
      </c>
      <c r="G19" s="8"/>
      <c r="H19" s="9">
        <f t="shared" si="38"/>
        <v>0</v>
      </c>
      <c r="I19" s="8"/>
      <c r="J19" s="9">
        <f t="shared" si="39"/>
        <v>0</v>
      </c>
      <c r="K19" s="7"/>
      <c r="L19" s="9">
        <f t="shared" si="40"/>
        <v>0</v>
      </c>
      <c r="M19" s="8"/>
      <c r="N19" s="9">
        <f t="shared" si="41"/>
        <v>0</v>
      </c>
      <c r="O19" s="7"/>
      <c r="P19" s="9">
        <f t="shared" si="42"/>
        <v>0</v>
      </c>
      <c r="Q19" s="8"/>
      <c r="R19" s="9">
        <f t="shared" si="43"/>
        <v>0</v>
      </c>
      <c r="S19" s="7"/>
      <c r="T19" s="9">
        <f t="shared" si="44"/>
        <v>0</v>
      </c>
      <c r="U19" s="8"/>
      <c r="V19" s="9">
        <f t="shared" si="45"/>
        <v>0</v>
      </c>
      <c r="W19" s="7"/>
      <c r="X19" s="9">
        <f t="shared" si="46"/>
        <v>0</v>
      </c>
      <c r="Y19" s="8"/>
      <c r="Z19" s="9">
        <f t="shared" si="47"/>
        <v>0</v>
      </c>
      <c r="AA19" s="7"/>
      <c r="AB19" s="9">
        <f t="shared" si="48"/>
        <v>0</v>
      </c>
      <c r="AC19" s="8"/>
      <c r="AD19" s="9">
        <f t="shared" si="49"/>
        <v>0</v>
      </c>
      <c r="AE19" s="7"/>
      <c r="AF19" s="9">
        <f t="shared" si="50"/>
        <v>0</v>
      </c>
      <c r="AG19" s="8"/>
      <c r="AH19" s="9">
        <f t="shared" si="51"/>
        <v>0</v>
      </c>
      <c r="AI19" s="7"/>
      <c r="AJ19" s="9">
        <f t="shared" si="20"/>
        <v>0</v>
      </c>
      <c r="AK19" s="8"/>
      <c r="AL19" s="9">
        <f t="shared" si="21"/>
        <v>0</v>
      </c>
      <c r="AM19" s="1"/>
      <c r="AN19" s="4">
        <f t="shared" si="2"/>
        <v>0</v>
      </c>
      <c r="AO19" s="1"/>
      <c r="AP19" s="4">
        <f t="shared" si="3"/>
        <v>0</v>
      </c>
      <c r="AQ19" s="1"/>
      <c r="AR19" s="4">
        <f t="shared" si="4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 t="shared" ref="E20:E33" si="52">IF(A20&gt;0,CONCATENATE(C20," &amp; ",D20),"")</f>
        <v/>
      </c>
      <c r="F20" s="7">
        <f t="shared" si="37"/>
        <v>0</v>
      </c>
      <c r="G20" s="8"/>
      <c r="H20" s="9">
        <f t="shared" si="38"/>
        <v>0</v>
      </c>
      <c r="I20" s="8"/>
      <c r="J20" s="9">
        <f t="shared" si="39"/>
        <v>0</v>
      </c>
      <c r="K20" s="7"/>
      <c r="L20" s="9">
        <f t="shared" si="40"/>
        <v>0</v>
      </c>
      <c r="M20" s="8"/>
      <c r="N20" s="9">
        <f t="shared" si="41"/>
        <v>0</v>
      </c>
      <c r="O20" s="7"/>
      <c r="P20" s="9">
        <f t="shared" si="42"/>
        <v>0</v>
      </c>
      <c r="Q20" s="8"/>
      <c r="R20" s="9">
        <f t="shared" si="43"/>
        <v>0</v>
      </c>
      <c r="S20" s="7"/>
      <c r="T20" s="9">
        <f t="shared" si="44"/>
        <v>0</v>
      </c>
      <c r="U20" s="8"/>
      <c r="V20" s="9">
        <f t="shared" si="45"/>
        <v>0</v>
      </c>
      <c r="W20" s="7"/>
      <c r="X20" s="9">
        <f t="shared" ref="X20:X47" si="53">IF(W20="", 0, IF(W20&lt;0.4, -100, IF(W20&lt;0.5, 0, 100 + INT(MIN(W20, 8) * 10))))</f>
        <v>0</v>
      </c>
      <c r="Y20" s="8"/>
      <c r="Z20" s="9">
        <f t="shared" si="47"/>
        <v>0</v>
      </c>
      <c r="AA20" s="7"/>
      <c r="AB20" s="9">
        <f t="shared" si="48"/>
        <v>0</v>
      </c>
      <c r="AC20" s="8"/>
      <c r="AD20" s="9">
        <f t="shared" si="49"/>
        <v>0</v>
      </c>
      <c r="AE20" s="7"/>
      <c r="AF20" s="9">
        <f t="shared" si="50"/>
        <v>0</v>
      </c>
      <c r="AG20" s="8"/>
      <c r="AH20" s="9">
        <f t="shared" si="51"/>
        <v>0</v>
      </c>
      <c r="AI20" s="7"/>
      <c r="AJ20" s="9">
        <f t="shared" si="20"/>
        <v>0</v>
      </c>
      <c r="AK20" s="8"/>
      <c r="AL20" s="9">
        <f t="shared" si="21"/>
        <v>0</v>
      </c>
      <c r="AM20" s="1"/>
      <c r="AN20" s="4">
        <f t="shared" si="2"/>
        <v>0</v>
      </c>
      <c r="AO20" s="1"/>
      <c r="AP20" s="4">
        <f t="shared" si="3"/>
        <v>0</v>
      </c>
      <c r="AQ20" s="1"/>
      <c r="AR20" s="4">
        <f t="shared" si="4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si="52"/>
        <v/>
      </c>
      <c r="F21" s="7">
        <f t="shared" si="37"/>
        <v>0</v>
      </c>
      <c r="G21" s="8"/>
      <c r="H21" s="9">
        <f t="shared" si="38"/>
        <v>0</v>
      </c>
      <c r="I21" s="8"/>
      <c r="J21" s="9">
        <f t="shared" si="39"/>
        <v>0</v>
      </c>
      <c r="K21" s="7"/>
      <c r="L21" s="9">
        <f t="shared" si="40"/>
        <v>0</v>
      </c>
      <c r="M21" s="8"/>
      <c r="N21" s="9">
        <f t="shared" si="41"/>
        <v>0</v>
      </c>
      <c r="O21" s="7"/>
      <c r="P21" s="9">
        <f t="shared" si="42"/>
        <v>0</v>
      </c>
      <c r="Q21" s="8"/>
      <c r="R21" s="9">
        <f t="shared" si="43"/>
        <v>0</v>
      </c>
      <c r="S21" s="7"/>
      <c r="T21" s="9">
        <f t="shared" si="44"/>
        <v>0</v>
      </c>
      <c r="U21" s="8"/>
      <c r="V21" s="9">
        <f t="shared" si="45"/>
        <v>0</v>
      </c>
      <c r="W21" s="7"/>
      <c r="X21" s="9">
        <f t="shared" si="53"/>
        <v>0</v>
      </c>
      <c r="Y21" s="8"/>
      <c r="Z21" s="9">
        <f t="shared" si="47"/>
        <v>0</v>
      </c>
      <c r="AA21" s="7"/>
      <c r="AB21" s="9">
        <f t="shared" si="48"/>
        <v>0</v>
      </c>
      <c r="AC21" s="8"/>
      <c r="AD21" s="9">
        <f t="shared" si="49"/>
        <v>0</v>
      </c>
      <c r="AE21" s="7"/>
      <c r="AF21" s="9">
        <f t="shared" si="50"/>
        <v>0</v>
      </c>
      <c r="AG21" s="8"/>
      <c r="AH21" s="9">
        <f t="shared" si="51"/>
        <v>0</v>
      </c>
      <c r="AI21" s="7"/>
      <c r="AJ21" s="9">
        <f t="shared" si="20"/>
        <v>0</v>
      </c>
      <c r="AK21" s="8"/>
      <c r="AL21" s="9">
        <f t="shared" si="21"/>
        <v>0</v>
      </c>
      <c r="AM21" s="1"/>
      <c r="AN21" s="4">
        <f t="shared" si="2"/>
        <v>0</v>
      </c>
      <c r="AO21" s="1"/>
      <c r="AP21" s="4">
        <f t="shared" si="3"/>
        <v>0</v>
      </c>
      <c r="AQ21" s="1"/>
      <c r="AR21" s="4">
        <f t="shared" si="4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52"/>
        <v/>
      </c>
      <c r="F22" s="7">
        <f t="shared" si="37"/>
        <v>0</v>
      </c>
      <c r="G22" s="8"/>
      <c r="H22" s="9">
        <f t="shared" si="38"/>
        <v>0</v>
      </c>
      <c r="I22" s="8"/>
      <c r="J22" s="9">
        <f t="shared" si="39"/>
        <v>0</v>
      </c>
      <c r="K22" s="7"/>
      <c r="L22" s="9">
        <f t="shared" si="40"/>
        <v>0</v>
      </c>
      <c r="M22" s="8"/>
      <c r="N22" s="9">
        <f t="shared" si="41"/>
        <v>0</v>
      </c>
      <c r="O22" s="7"/>
      <c r="P22" s="9">
        <f t="shared" si="42"/>
        <v>0</v>
      </c>
      <c r="Q22" s="8"/>
      <c r="R22" s="9">
        <f t="shared" si="43"/>
        <v>0</v>
      </c>
      <c r="S22" s="7"/>
      <c r="T22" s="9">
        <f t="shared" si="44"/>
        <v>0</v>
      </c>
      <c r="U22" s="8"/>
      <c r="V22" s="9">
        <f t="shared" si="45"/>
        <v>0</v>
      </c>
      <c r="W22" s="7"/>
      <c r="X22" s="9">
        <f t="shared" si="53"/>
        <v>0</v>
      </c>
      <c r="Y22" s="8"/>
      <c r="Z22" s="9">
        <f t="shared" si="47"/>
        <v>0</v>
      </c>
      <c r="AA22" s="7"/>
      <c r="AB22" s="9">
        <f t="shared" si="48"/>
        <v>0</v>
      </c>
      <c r="AC22" s="8"/>
      <c r="AD22" s="9">
        <f t="shared" si="49"/>
        <v>0</v>
      </c>
      <c r="AE22" s="7"/>
      <c r="AF22" s="9">
        <f t="shared" si="50"/>
        <v>0</v>
      </c>
      <c r="AG22" s="8"/>
      <c r="AH22" s="9">
        <f t="shared" si="51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2"/>
        <v>0</v>
      </c>
      <c r="AO22" s="1"/>
      <c r="AP22" s="4">
        <f t="shared" si="3"/>
        <v>0</v>
      </c>
      <c r="AQ22" s="1"/>
      <c r="AR22" s="4">
        <f t="shared" si="4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52"/>
        <v/>
      </c>
      <c r="F23" s="7">
        <f t="shared" si="37"/>
        <v>0</v>
      </c>
      <c r="G23" s="8"/>
      <c r="H23" s="9">
        <f t="shared" si="38"/>
        <v>0</v>
      </c>
      <c r="I23" s="8"/>
      <c r="J23" s="9">
        <f t="shared" si="39"/>
        <v>0</v>
      </c>
      <c r="K23" s="7"/>
      <c r="L23" s="9">
        <f t="shared" si="40"/>
        <v>0</v>
      </c>
      <c r="M23" s="8"/>
      <c r="N23" s="9">
        <f t="shared" si="41"/>
        <v>0</v>
      </c>
      <c r="O23" s="7"/>
      <c r="P23" s="9">
        <f t="shared" si="42"/>
        <v>0</v>
      </c>
      <c r="Q23" s="8"/>
      <c r="R23" s="9">
        <f t="shared" si="43"/>
        <v>0</v>
      </c>
      <c r="S23" s="7"/>
      <c r="T23" s="9">
        <f t="shared" si="44"/>
        <v>0</v>
      </c>
      <c r="U23" s="8"/>
      <c r="V23" s="9">
        <f t="shared" si="45"/>
        <v>0</v>
      </c>
      <c r="W23" s="7"/>
      <c r="X23" s="9">
        <f t="shared" si="53"/>
        <v>0</v>
      </c>
      <c r="Y23" s="8"/>
      <c r="Z23" s="9">
        <f t="shared" si="47"/>
        <v>0</v>
      </c>
      <c r="AA23" s="7"/>
      <c r="AB23" s="9">
        <f t="shared" si="48"/>
        <v>0</v>
      </c>
      <c r="AC23" s="8"/>
      <c r="AD23" s="9">
        <f t="shared" si="49"/>
        <v>0</v>
      </c>
      <c r="AE23" s="7"/>
      <c r="AF23" s="9">
        <f t="shared" si="50"/>
        <v>0</v>
      </c>
      <c r="AG23" s="8"/>
      <c r="AH23" s="9">
        <f t="shared" si="51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2"/>
        <v>0</v>
      </c>
      <c r="AO23" s="1"/>
      <c r="AP23" s="4">
        <f t="shared" si="3"/>
        <v>0</v>
      </c>
      <c r="AQ23" s="1"/>
      <c r="AR23" s="4">
        <f t="shared" si="4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52"/>
        <v/>
      </c>
      <c r="F24" s="7">
        <f t="shared" si="37"/>
        <v>0</v>
      </c>
      <c r="G24" s="8"/>
      <c r="H24" s="9">
        <f t="shared" si="38"/>
        <v>0</v>
      </c>
      <c r="I24" s="8"/>
      <c r="J24" s="9">
        <f t="shared" si="39"/>
        <v>0</v>
      </c>
      <c r="K24" s="7"/>
      <c r="L24" s="9">
        <f t="shared" si="40"/>
        <v>0</v>
      </c>
      <c r="M24" s="8"/>
      <c r="N24" s="9">
        <f t="shared" si="41"/>
        <v>0</v>
      </c>
      <c r="O24" s="7"/>
      <c r="P24" s="9">
        <f t="shared" si="42"/>
        <v>0</v>
      </c>
      <c r="Q24" s="8"/>
      <c r="R24" s="9">
        <f t="shared" si="43"/>
        <v>0</v>
      </c>
      <c r="S24" s="7"/>
      <c r="T24" s="9">
        <f t="shared" si="44"/>
        <v>0</v>
      </c>
      <c r="U24" s="8"/>
      <c r="V24" s="9">
        <f t="shared" si="45"/>
        <v>0</v>
      </c>
      <c r="W24" s="7"/>
      <c r="X24" s="9">
        <f t="shared" si="53"/>
        <v>0</v>
      </c>
      <c r="Y24" s="8"/>
      <c r="Z24" s="9">
        <f t="shared" si="47"/>
        <v>0</v>
      </c>
      <c r="AA24" s="7"/>
      <c r="AB24" s="9">
        <f t="shared" si="48"/>
        <v>0</v>
      </c>
      <c r="AC24" s="8"/>
      <c r="AD24" s="9">
        <f t="shared" si="49"/>
        <v>0</v>
      </c>
      <c r="AE24" s="7"/>
      <c r="AF24" s="9">
        <f t="shared" si="50"/>
        <v>0</v>
      </c>
      <c r="AG24" s="8"/>
      <c r="AH24" s="9">
        <f t="shared" si="51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2"/>
        <v>0</v>
      </c>
      <c r="AO24" s="1"/>
      <c r="AP24" s="4">
        <f t="shared" si="3"/>
        <v>0</v>
      </c>
      <c r="AQ24" s="1"/>
      <c r="AR24" s="4">
        <f t="shared" si="4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52"/>
        <v/>
      </c>
      <c r="F25" s="7">
        <f t="shared" si="37"/>
        <v>0</v>
      </c>
      <c r="G25" s="8"/>
      <c r="H25" s="9">
        <f t="shared" si="38"/>
        <v>0</v>
      </c>
      <c r="I25" s="8"/>
      <c r="J25" s="9">
        <f t="shared" si="39"/>
        <v>0</v>
      </c>
      <c r="K25" s="7"/>
      <c r="L25" s="9">
        <f t="shared" si="40"/>
        <v>0</v>
      </c>
      <c r="M25" s="8"/>
      <c r="N25" s="9">
        <f t="shared" si="41"/>
        <v>0</v>
      </c>
      <c r="O25" s="7"/>
      <c r="P25" s="9">
        <f t="shared" si="42"/>
        <v>0</v>
      </c>
      <c r="Q25" s="8"/>
      <c r="R25" s="9">
        <f t="shared" si="43"/>
        <v>0</v>
      </c>
      <c r="S25" s="7"/>
      <c r="T25" s="9">
        <f t="shared" si="44"/>
        <v>0</v>
      </c>
      <c r="U25" s="8"/>
      <c r="V25" s="9">
        <f t="shared" si="45"/>
        <v>0</v>
      </c>
      <c r="W25" s="7"/>
      <c r="X25" s="9">
        <f t="shared" si="53"/>
        <v>0</v>
      </c>
      <c r="Y25" s="8"/>
      <c r="Z25" s="9">
        <f t="shared" si="47"/>
        <v>0</v>
      </c>
      <c r="AA25" s="7"/>
      <c r="AB25" s="9">
        <f t="shared" si="48"/>
        <v>0</v>
      </c>
      <c r="AC25" s="8"/>
      <c r="AD25" s="9">
        <f t="shared" si="49"/>
        <v>0</v>
      </c>
      <c r="AE25" s="7"/>
      <c r="AF25" s="9">
        <f t="shared" si="50"/>
        <v>0</v>
      </c>
      <c r="AG25" s="8"/>
      <c r="AH25" s="9">
        <f t="shared" si="51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2"/>
        <v>0</v>
      </c>
      <c r="AO25" s="1"/>
      <c r="AP25" s="4">
        <f t="shared" si="3"/>
        <v>0</v>
      </c>
      <c r="AQ25" s="1"/>
      <c r="AR25" s="4">
        <f t="shared" si="4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52"/>
        <v/>
      </c>
      <c r="F26" s="7">
        <f t="shared" si="37"/>
        <v>0</v>
      </c>
      <c r="G26" s="8"/>
      <c r="H26" s="9">
        <f t="shared" si="38"/>
        <v>0</v>
      </c>
      <c r="I26" s="8"/>
      <c r="J26" s="9">
        <f t="shared" si="39"/>
        <v>0</v>
      </c>
      <c r="K26" s="7"/>
      <c r="L26" s="9">
        <f t="shared" si="40"/>
        <v>0</v>
      </c>
      <c r="M26" s="8"/>
      <c r="N26" s="9">
        <f t="shared" si="41"/>
        <v>0</v>
      </c>
      <c r="O26" s="7"/>
      <c r="P26" s="9">
        <f t="shared" si="42"/>
        <v>0</v>
      </c>
      <c r="Q26" s="8"/>
      <c r="R26" s="9">
        <f t="shared" si="43"/>
        <v>0</v>
      </c>
      <c r="S26" s="7"/>
      <c r="T26" s="9">
        <f t="shared" si="44"/>
        <v>0</v>
      </c>
      <c r="U26" s="8"/>
      <c r="V26" s="9">
        <f t="shared" si="45"/>
        <v>0</v>
      </c>
      <c r="W26" s="7"/>
      <c r="X26" s="9">
        <f t="shared" si="53"/>
        <v>0</v>
      </c>
      <c r="Y26" s="8"/>
      <c r="Z26" s="9">
        <f t="shared" si="47"/>
        <v>0</v>
      </c>
      <c r="AA26" s="7"/>
      <c r="AB26" s="9">
        <f t="shared" si="48"/>
        <v>0</v>
      </c>
      <c r="AC26" s="8"/>
      <c r="AD26" s="9">
        <f t="shared" si="49"/>
        <v>0</v>
      </c>
      <c r="AE26" s="7"/>
      <c r="AF26" s="9">
        <f t="shared" si="50"/>
        <v>0</v>
      </c>
      <c r="AG26" s="8"/>
      <c r="AH26" s="9">
        <f t="shared" si="51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2"/>
        <v>0</v>
      </c>
      <c r="AO26" s="1"/>
      <c r="AP26" s="4">
        <f t="shared" si="3"/>
        <v>0</v>
      </c>
      <c r="AQ26" s="1"/>
      <c r="AR26" s="4">
        <f t="shared" si="4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52"/>
        <v/>
      </c>
      <c r="F27" s="7">
        <f t="shared" si="37"/>
        <v>0</v>
      </c>
      <c r="G27" s="8"/>
      <c r="H27" s="9">
        <f t="shared" si="38"/>
        <v>0</v>
      </c>
      <c r="I27" s="8"/>
      <c r="J27" s="9">
        <f t="shared" si="39"/>
        <v>0</v>
      </c>
      <c r="K27" s="7"/>
      <c r="L27" s="9">
        <f t="shared" si="40"/>
        <v>0</v>
      </c>
      <c r="M27" s="8"/>
      <c r="N27" s="9">
        <f t="shared" si="41"/>
        <v>0</v>
      </c>
      <c r="O27" s="7"/>
      <c r="P27" s="9">
        <f t="shared" si="42"/>
        <v>0</v>
      </c>
      <c r="Q27" s="8"/>
      <c r="R27" s="9">
        <f t="shared" si="43"/>
        <v>0</v>
      </c>
      <c r="S27" s="7"/>
      <c r="T27" s="9">
        <f t="shared" si="44"/>
        <v>0</v>
      </c>
      <c r="U27" s="8"/>
      <c r="V27" s="9">
        <f t="shared" si="45"/>
        <v>0</v>
      </c>
      <c r="W27" s="7"/>
      <c r="X27" s="9">
        <f t="shared" si="53"/>
        <v>0</v>
      </c>
      <c r="Y27" s="8"/>
      <c r="Z27" s="9">
        <f t="shared" si="47"/>
        <v>0</v>
      </c>
      <c r="AA27" s="7"/>
      <c r="AB27" s="9">
        <f t="shared" si="48"/>
        <v>0</v>
      </c>
      <c r="AC27" s="8"/>
      <c r="AD27" s="9">
        <f t="shared" si="49"/>
        <v>0</v>
      </c>
      <c r="AE27" s="7"/>
      <c r="AF27" s="9">
        <f t="shared" si="50"/>
        <v>0</v>
      </c>
      <c r="AG27" s="8"/>
      <c r="AH27" s="9">
        <f t="shared" si="51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2"/>
        <v>0</v>
      </c>
      <c r="AO27" s="1"/>
      <c r="AP27" s="4">
        <f t="shared" si="3"/>
        <v>0</v>
      </c>
      <c r="AQ27" s="1"/>
      <c r="AR27" s="4">
        <f t="shared" si="4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52"/>
        <v/>
      </c>
      <c r="F28" s="7">
        <f t="shared" si="37"/>
        <v>0</v>
      </c>
      <c r="G28" s="8"/>
      <c r="H28" s="9">
        <f t="shared" si="38"/>
        <v>0</v>
      </c>
      <c r="I28" s="8"/>
      <c r="J28" s="9">
        <f t="shared" si="39"/>
        <v>0</v>
      </c>
      <c r="K28" s="7"/>
      <c r="L28" s="9">
        <f t="shared" si="40"/>
        <v>0</v>
      </c>
      <c r="M28" s="8"/>
      <c r="N28" s="9">
        <f t="shared" si="41"/>
        <v>0</v>
      </c>
      <c r="O28" s="7"/>
      <c r="P28" s="9">
        <f t="shared" si="42"/>
        <v>0</v>
      </c>
      <c r="Q28" s="8"/>
      <c r="R28" s="9">
        <f t="shared" si="43"/>
        <v>0</v>
      </c>
      <c r="S28" s="7"/>
      <c r="T28" s="9">
        <f t="shared" si="44"/>
        <v>0</v>
      </c>
      <c r="U28" s="8"/>
      <c r="V28" s="9">
        <f t="shared" si="45"/>
        <v>0</v>
      </c>
      <c r="W28" s="7"/>
      <c r="X28" s="9">
        <f t="shared" si="53"/>
        <v>0</v>
      </c>
      <c r="Y28" s="8"/>
      <c r="Z28" s="9">
        <f t="shared" si="47"/>
        <v>0</v>
      </c>
      <c r="AA28" s="7"/>
      <c r="AB28" s="9">
        <f t="shared" si="48"/>
        <v>0</v>
      </c>
      <c r="AC28" s="8"/>
      <c r="AD28" s="9">
        <f t="shared" si="49"/>
        <v>0</v>
      </c>
      <c r="AE28" s="7"/>
      <c r="AF28" s="9">
        <f t="shared" si="50"/>
        <v>0</v>
      </c>
      <c r="AG28" s="8"/>
      <c r="AH28" s="9">
        <f t="shared" si="51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2"/>
        <v>0</v>
      </c>
      <c r="AO28" s="1"/>
      <c r="AP28" s="4">
        <f t="shared" si="3"/>
        <v>0</v>
      </c>
      <c r="AQ28" s="1"/>
      <c r="AR28" s="4">
        <f t="shared" si="4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52"/>
        <v/>
      </c>
      <c r="F29" s="7">
        <f t="shared" si="37"/>
        <v>0</v>
      </c>
      <c r="G29" s="8"/>
      <c r="H29" s="9">
        <f t="shared" si="38"/>
        <v>0</v>
      </c>
      <c r="I29" s="8"/>
      <c r="J29" s="9">
        <f t="shared" si="39"/>
        <v>0</v>
      </c>
      <c r="K29" s="7"/>
      <c r="L29" s="9">
        <f t="shared" si="40"/>
        <v>0</v>
      </c>
      <c r="M29" s="8"/>
      <c r="N29" s="9">
        <f t="shared" si="41"/>
        <v>0</v>
      </c>
      <c r="O29" s="7"/>
      <c r="P29" s="9">
        <f t="shared" si="42"/>
        <v>0</v>
      </c>
      <c r="Q29" s="8"/>
      <c r="R29" s="9">
        <f t="shared" si="43"/>
        <v>0</v>
      </c>
      <c r="S29" s="7"/>
      <c r="T29" s="9">
        <f t="shared" si="44"/>
        <v>0</v>
      </c>
      <c r="U29" s="8"/>
      <c r="V29" s="9">
        <f t="shared" si="45"/>
        <v>0</v>
      </c>
      <c r="W29" s="7"/>
      <c r="X29" s="9">
        <f t="shared" si="53"/>
        <v>0</v>
      </c>
      <c r="Y29" s="8"/>
      <c r="Z29" s="9">
        <f t="shared" si="47"/>
        <v>0</v>
      </c>
      <c r="AA29" s="7"/>
      <c r="AB29" s="9">
        <f t="shared" si="48"/>
        <v>0</v>
      </c>
      <c r="AC29" s="8"/>
      <c r="AD29" s="9">
        <f t="shared" si="49"/>
        <v>0</v>
      </c>
      <c r="AE29" s="7"/>
      <c r="AF29" s="9">
        <f t="shared" si="50"/>
        <v>0</v>
      </c>
      <c r="AG29" s="8"/>
      <c r="AH29" s="9">
        <f t="shared" si="51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2"/>
        <v>0</v>
      </c>
      <c r="AO29" s="1"/>
      <c r="AP29" s="4">
        <f t="shared" si="3"/>
        <v>0</v>
      </c>
      <c r="AQ29" s="1"/>
      <c r="AR29" s="4">
        <f t="shared" si="4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52"/>
        <v/>
      </c>
      <c r="F30" s="7">
        <f t="shared" si="37"/>
        <v>0</v>
      </c>
      <c r="G30" s="8"/>
      <c r="H30" s="9">
        <f t="shared" si="38"/>
        <v>0</v>
      </c>
      <c r="I30" s="8"/>
      <c r="J30" s="9">
        <f t="shared" si="39"/>
        <v>0</v>
      </c>
      <c r="K30" s="7"/>
      <c r="L30" s="9">
        <f t="shared" si="40"/>
        <v>0</v>
      </c>
      <c r="M30" s="8"/>
      <c r="N30" s="9">
        <f t="shared" si="41"/>
        <v>0</v>
      </c>
      <c r="O30" s="7"/>
      <c r="P30" s="9">
        <f t="shared" si="42"/>
        <v>0</v>
      </c>
      <c r="Q30" s="8"/>
      <c r="R30" s="9">
        <f t="shared" si="43"/>
        <v>0</v>
      </c>
      <c r="S30" s="7"/>
      <c r="T30" s="9">
        <f t="shared" si="44"/>
        <v>0</v>
      </c>
      <c r="U30" s="8"/>
      <c r="V30" s="9">
        <f t="shared" si="45"/>
        <v>0</v>
      </c>
      <c r="W30" s="7"/>
      <c r="X30" s="9">
        <f t="shared" si="53"/>
        <v>0</v>
      </c>
      <c r="Y30" s="8"/>
      <c r="Z30" s="9">
        <f t="shared" si="47"/>
        <v>0</v>
      </c>
      <c r="AA30" s="7"/>
      <c r="AB30" s="9">
        <f t="shared" si="48"/>
        <v>0</v>
      </c>
      <c r="AC30" s="8"/>
      <c r="AD30" s="9">
        <f t="shared" si="49"/>
        <v>0</v>
      </c>
      <c r="AE30" s="7"/>
      <c r="AF30" s="9">
        <f t="shared" si="50"/>
        <v>0</v>
      </c>
      <c r="AG30" s="8"/>
      <c r="AH30" s="9">
        <f t="shared" si="51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2"/>
        <v>0</v>
      </c>
      <c r="AO30" s="1"/>
      <c r="AP30" s="4">
        <f t="shared" si="3"/>
        <v>0</v>
      </c>
      <c r="AQ30" s="1"/>
      <c r="AR30" s="4">
        <f t="shared" si="4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52"/>
        <v/>
      </c>
      <c r="F31" s="7">
        <f t="shared" si="37"/>
        <v>0</v>
      </c>
      <c r="G31" s="8"/>
      <c r="H31" s="9">
        <f t="shared" si="38"/>
        <v>0</v>
      </c>
      <c r="I31" s="8"/>
      <c r="J31" s="9">
        <f t="shared" si="39"/>
        <v>0</v>
      </c>
      <c r="K31" s="7"/>
      <c r="L31" s="9">
        <f t="shared" si="40"/>
        <v>0</v>
      </c>
      <c r="M31" s="8"/>
      <c r="N31" s="9">
        <f t="shared" si="41"/>
        <v>0</v>
      </c>
      <c r="O31" s="7"/>
      <c r="P31" s="9">
        <f t="shared" si="42"/>
        <v>0</v>
      </c>
      <c r="Q31" s="8"/>
      <c r="R31" s="9">
        <f t="shared" si="43"/>
        <v>0</v>
      </c>
      <c r="S31" s="7"/>
      <c r="T31" s="9">
        <f t="shared" si="44"/>
        <v>0</v>
      </c>
      <c r="U31" s="8"/>
      <c r="V31" s="9">
        <f t="shared" si="45"/>
        <v>0</v>
      </c>
      <c r="W31" s="7"/>
      <c r="X31" s="9">
        <f t="shared" si="53"/>
        <v>0</v>
      </c>
      <c r="Y31" s="8"/>
      <c r="Z31" s="9">
        <f t="shared" si="47"/>
        <v>0</v>
      </c>
      <c r="AA31" s="7"/>
      <c r="AB31" s="9">
        <f t="shared" si="48"/>
        <v>0</v>
      </c>
      <c r="AC31" s="8"/>
      <c r="AD31" s="9">
        <f t="shared" si="49"/>
        <v>0</v>
      </c>
      <c r="AE31" s="7"/>
      <c r="AF31" s="9">
        <f t="shared" si="50"/>
        <v>0</v>
      </c>
      <c r="AG31" s="8"/>
      <c r="AH31" s="9">
        <f t="shared" si="51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2"/>
        <v>0</v>
      </c>
      <c r="AO31" s="1"/>
      <c r="AP31" s="4">
        <f t="shared" si="3"/>
        <v>0</v>
      </c>
      <c r="AQ31" s="1"/>
      <c r="AR31" s="4">
        <f t="shared" si="4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52"/>
        <v/>
      </c>
      <c r="F32" s="7">
        <f t="shared" si="37"/>
        <v>0</v>
      </c>
      <c r="G32" s="8"/>
      <c r="H32" s="9">
        <f t="shared" si="38"/>
        <v>0</v>
      </c>
      <c r="I32" s="8"/>
      <c r="J32" s="9">
        <f t="shared" si="39"/>
        <v>0</v>
      </c>
      <c r="K32" s="7"/>
      <c r="L32" s="9">
        <f t="shared" si="40"/>
        <v>0</v>
      </c>
      <c r="M32" s="8"/>
      <c r="N32" s="9">
        <f t="shared" si="41"/>
        <v>0</v>
      </c>
      <c r="O32" s="7"/>
      <c r="P32" s="9">
        <f t="shared" si="42"/>
        <v>0</v>
      </c>
      <c r="Q32" s="8"/>
      <c r="R32" s="9">
        <f t="shared" si="43"/>
        <v>0</v>
      </c>
      <c r="S32" s="7"/>
      <c r="T32" s="9">
        <f t="shared" si="44"/>
        <v>0</v>
      </c>
      <c r="U32" s="8"/>
      <c r="V32" s="9">
        <f t="shared" si="45"/>
        <v>0</v>
      </c>
      <c r="W32" s="7"/>
      <c r="X32" s="9">
        <f t="shared" si="53"/>
        <v>0</v>
      </c>
      <c r="Y32" s="8"/>
      <c r="Z32" s="9">
        <f t="shared" si="47"/>
        <v>0</v>
      </c>
      <c r="AA32" s="7"/>
      <c r="AB32" s="9">
        <f t="shared" si="48"/>
        <v>0</v>
      </c>
      <c r="AC32" s="8"/>
      <c r="AD32" s="9">
        <f t="shared" si="49"/>
        <v>0</v>
      </c>
      <c r="AE32" s="7"/>
      <c r="AF32" s="9">
        <f t="shared" si="50"/>
        <v>0</v>
      </c>
      <c r="AG32" s="8"/>
      <c r="AH32" s="9">
        <f t="shared" si="51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2"/>
        <v>0</v>
      </c>
      <c r="AO32" s="1"/>
      <c r="AP32" s="4">
        <f t="shared" si="3"/>
        <v>0</v>
      </c>
      <c r="AQ32" s="1"/>
      <c r="AR32" s="4">
        <f t="shared" si="4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52"/>
        <v/>
      </c>
      <c r="F33" s="7">
        <f t="shared" si="37"/>
        <v>0</v>
      </c>
      <c r="G33" s="8"/>
      <c r="H33" s="9">
        <f t="shared" si="38"/>
        <v>0</v>
      </c>
      <c r="I33" s="8"/>
      <c r="J33" s="9">
        <f t="shared" si="39"/>
        <v>0</v>
      </c>
      <c r="K33" s="7"/>
      <c r="L33" s="9">
        <f t="shared" si="40"/>
        <v>0</v>
      </c>
      <c r="M33" s="8"/>
      <c r="N33" s="9">
        <f t="shared" si="41"/>
        <v>0</v>
      </c>
      <c r="O33" s="7"/>
      <c r="P33" s="9">
        <f t="shared" si="42"/>
        <v>0</v>
      </c>
      <c r="Q33" s="8"/>
      <c r="R33" s="9">
        <f t="shared" si="43"/>
        <v>0</v>
      </c>
      <c r="S33" s="7"/>
      <c r="T33" s="9">
        <f t="shared" si="44"/>
        <v>0</v>
      </c>
      <c r="U33" s="8"/>
      <c r="V33" s="9">
        <f t="shared" si="45"/>
        <v>0</v>
      </c>
      <c r="W33" s="7"/>
      <c r="X33" s="9">
        <f t="shared" si="53"/>
        <v>0</v>
      </c>
      <c r="Y33" s="8"/>
      <c r="Z33" s="9">
        <f t="shared" si="47"/>
        <v>0</v>
      </c>
      <c r="AA33" s="7"/>
      <c r="AB33" s="9">
        <f t="shared" si="48"/>
        <v>0</v>
      </c>
      <c r="AC33" s="8"/>
      <c r="AD33" s="9">
        <f t="shared" si="49"/>
        <v>0</v>
      </c>
      <c r="AE33" s="7"/>
      <c r="AF33" s="9">
        <f t="shared" si="50"/>
        <v>0</v>
      </c>
      <c r="AG33" s="8"/>
      <c r="AH33" s="9">
        <f t="shared" si="51"/>
        <v>0</v>
      </c>
      <c r="AI33" s="7"/>
      <c r="AJ33" s="9">
        <f t="shared" si="20"/>
        <v>0</v>
      </c>
      <c r="AK33" s="8"/>
      <c r="AL33" s="9">
        <f t="shared" si="21"/>
        <v>0</v>
      </c>
      <c r="AM33" s="1"/>
      <c r="AN33" s="4">
        <f t="shared" si="2"/>
        <v>0</v>
      </c>
      <c r="AO33" s="1"/>
      <c r="AP33" s="4">
        <f t="shared" si="3"/>
        <v>0</v>
      </c>
      <c r="AQ33" s="1"/>
      <c r="AR33" s="4">
        <f t="shared" si="4"/>
        <v>0</v>
      </c>
      <c r="AS33" s="1"/>
    </row>
    <row r="34" spans="3:45" ht="15.75" x14ac:dyDescent="0.25">
      <c r="E34" s="5" t="str">
        <f t="shared" ref="E34:E47" si="54">IF(A34&gt;0,CONCATENATE(C34," &amp; ",D34),"")</f>
        <v/>
      </c>
      <c r="F34" s="7">
        <f t="shared" si="37"/>
        <v>0</v>
      </c>
      <c r="G34" s="8"/>
      <c r="H34" s="9">
        <f t="shared" si="38"/>
        <v>0</v>
      </c>
      <c r="I34" s="8"/>
      <c r="J34" s="9">
        <f t="shared" si="39"/>
        <v>0</v>
      </c>
      <c r="K34" s="7"/>
      <c r="L34" s="9">
        <f t="shared" si="40"/>
        <v>0</v>
      </c>
      <c r="M34" s="8"/>
      <c r="N34" s="9">
        <f t="shared" si="41"/>
        <v>0</v>
      </c>
      <c r="O34" s="7"/>
      <c r="P34" s="9">
        <f t="shared" si="42"/>
        <v>0</v>
      </c>
      <c r="Q34" s="8"/>
      <c r="R34" s="9">
        <f t="shared" si="43"/>
        <v>0</v>
      </c>
      <c r="S34" s="7"/>
      <c r="T34" s="9">
        <f t="shared" si="44"/>
        <v>0</v>
      </c>
      <c r="U34" s="8"/>
      <c r="V34" s="9">
        <f t="shared" si="45"/>
        <v>0</v>
      </c>
      <c r="W34" s="7"/>
      <c r="X34" s="9">
        <f t="shared" si="53"/>
        <v>0</v>
      </c>
      <c r="Y34" s="8"/>
      <c r="Z34" s="9">
        <f t="shared" si="47"/>
        <v>0</v>
      </c>
      <c r="AA34" s="7"/>
      <c r="AB34" s="9">
        <f t="shared" si="48"/>
        <v>0</v>
      </c>
      <c r="AC34" s="8"/>
      <c r="AD34" s="9">
        <f t="shared" si="49"/>
        <v>0</v>
      </c>
      <c r="AE34" s="7"/>
      <c r="AF34" s="9">
        <f t="shared" si="50"/>
        <v>0</v>
      </c>
      <c r="AG34" s="8"/>
      <c r="AH34" s="9">
        <f t="shared" si="51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3:45" ht="15.75" x14ac:dyDescent="0.25">
      <c r="E35" s="5" t="str">
        <f t="shared" si="54"/>
        <v/>
      </c>
      <c r="F35" s="7">
        <f t="shared" si="37"/>
        <v>0</v>
      </c>
      <c r="G35" s="8"/>
      <c r="H35" s="9">
        <f t="shared" si="38"/>
        <v>0</v>
      </c>
      <c r="I35" s="8"/>
      <c r="J35" s="9">
        <f t="shared" si="39"/>
        <v>0</v>
      </c>
      <c r="K35" s="7"/>
      <c r="L35" s="9">
        <f t="shared" si="40"/>
        <v>0</v>
      </c>
      <c r="M35" s="8"/>
      <c r="N35" s="9">
        <f t="shared" si="41"/>
        <v>0</v>
      </c>
      <c r="O35" s="7"/>
      <c r="P35" s="9">
        <f t="shared" si="42"/>
        <v>0</v>
      </c>
      <c r="Q35" s="8"/>
      <c r="R35" s="9">
        <f t="shared" si="43"/>
        <v>0</v>
      </c>
      <c r="S35" s="7"/>
      <c r="T35" s="9">
        <f t="shared" si="44"/>
        <v>0</v>
      </c>
      <c r="U35" s="8"/>
      <c r="V35" s="9">
        <f t="shared" si="45"/>
        <v>0</v>
      </c>
      <c r="W35" s="7"/>
      <c r="X35" s="9">
        <f t="shared" si="53"/>
        <v>0</v>
      </c>
      <c r="Y35" s="8"/>
      <c r="Z35" s="9">
        <f t="shared" si="47"/>
        <v>0</v>
      </c>
      <c r="AA35" s="7"/>
      <c r="AB35" s="9">
        <f t="shared" si="48"/>
        <v>0</v>
      </c>
      <c r="AC35" s="8"/>
      <c r="AD35" s="9">
        <f t="shared" si="49"/>
        <v>0</v>
      </c>
      <c r="AE35" s="7"/>
      <c r="AF35" s="9">
        <f t="shared" si="50"/>
        <v>0</v>
      </c>
      <c r="AG35" s="8"/>
      <c r="AH35" s="9">
        <f t="shared" si="51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3:45" ht="15.75" x14ac:dyDescent="0.25">
      <c r="E36" s="5" t="str">
        <f t="shared" si="54"/>
        <v/>
      </c>
      <c r="F36" s="7">
        <f t="shared" si="37"/>
        <v>0</v>
      </c>
      <c r="G36" s="8"/>
      <c r="H36" s="9">
        <f t="shared" si="38"/>
        <v>0</v>
      </c>
      <c r="I36" s="8"/>
      <c r="J36" s="9">
        <f t="shared" si="39"/>
        <v>0</v>
      </c>
      <c r="K36" s="7"/>
      <c r="L36" s="9">
        <f t="shared" si="40"/>
        <v>0</v>
      </c>
      <c r="M36" s="8"/>
      <c r="N36" s="9">
        <f t="shared" si="41"/>
        <v>0</v>
      </c>
      <c r="O36" s="7"/>
      <c r="P36" s="9">
        <f t="shared" si="42"/>
        <v>0</v>
      </c>
      <c r="Q36" s="8"/>
      <c r="R36" s="9">
        <f t="shared" si="43"/>
        <v>0</v>
      </c>
      <c r="S36" s="7"/>
      <c r="T36" s="9">
        <f t="shared" si="44"/>
        <v>0</v>
      </c>
      <c r="U36" s="8"/>
      <c r="V36" s="9">
        <f t="shared" si="45"/>
        <v>0</v>
      </c>
      <c r="W36" s="7"/>
      <c r="X36" s="9">
        <f t="shared" si="53"/>
        <v>0</v>
      </c>
      <c r="Y36" s="8"/>
      <c r="Z36" s="9">
        <f t="shared" si="47"/>
        <v>0</v>
      </c>
      <c r="AA36" s="7"/>
      <c r="AB36" s="9">
        <f t="shared" si="48"/>
        <v>0</v>
      </c>
      <c r="AC36" s="8"/>
      <c r="AD36" s="9">
        <f t="shared" si="49"/>
        <v>0</v>
      </c>
      <c r="AE36" s="7"/>
      <c r="AF36" s="9">
        <f t="shared" si="50"/>
        <v>0</v>
      </c>
      <c r="AG36" s="8"/>
      <c r="AH36" s="9">
        <f t="shared" si="51"/>
        <v>0</v>
      </c>
      <c r="AI36" s="7"/>
      <c r="AJ36" s="9">
        <f t="shared" si="20"/>
        <v>0</v>
      </c>
      <c r="AK36" s="8"/>
      <c r="AL36" s="9">
        <f t="shared" si="21"/>
        <v>0</v>
      </c>
    </row>
    <row r="37" spans="3:45" ht="15.75" x14ac:dyDescent="0.25">
      <c r="E37" s="5" t="str">
        <f t="shared" si="54"/>
        <v/>
      </c>
      <c r="F37" s="7">
        <f t="shared" si="37"/>
        <v>0</v>
      </c>
      <c r="G37" s="8"/>
      <c r="H37" s="9">
        <f t="shared" si="38"/>
        <v>0</v>
      </c>
      <c r="I37" s="8"/>
      <c r="J37" s="9">
        <f t="shared" si="39"/>
        <v>0</v>
      </c>
      <c r="K37" s="7"/>
      <c r="L37" s="9">
        <f t="shared" si="40"/>
        <v>0</v>
      </c>
      <c r="M37" s="8"/>
      <c r="N37" s="9">
        <f t="shared" si="41"/>
        <v>0</v>
      </c>
      <c r="O37" s="7"/>
      <c r="P37" s="9">
        <f t="shared" si="42"/>
        <v>0</v>
      </c>
      <c r="Q37" s="8"/>
      <c r="R37" s="9">
        <f t="shared" si="43"/>
        <v>0</v>
      </c>
      <c r="S37" s="7"/>
      <c r="T37" s="9">
        <f t="shared" si="44"/>
        <v>0</v>
      </c>
      <c r="U37" s="8"/>
      <c r="V37" s="9">
        <f t="shared" si="45"/>
        <v>0</v>
      </c>
      <c r="W37" s="7"/>
      <c r="X37" s="9">
        <f t="shared" si="53"/>
        <v>0</v>
      </c>
      <c r="Y37" s="8"/>
      <c r="Z37" s="9">
        <f t="shared" si="47"/>
        <v>0</v>
      </c>
      <c r="AA37" s="7"/>
      <c r="AB37" s="9">
        <f t="shared" si="48"/>
        <v>0</v>
      </c>
      <c r="AC37" s="8"/>
      <c r="AD37" s="9">
        <f t="shared" si="49"/>
        <v>0</v>
      </c>
      <c r="AE37" s="7"/>
      <c r="AF37" s="9">
        <f t="shared" si="50"/>
        <v>0</v>
      </c>
      <c r="AG37" s="8"/>
      <c r="AH37" s="9">
        <f t="shared" si="51"/>
        <v>0</v>
      </c>
      <c r="AI37" s="7"/>
      <c r="AJ37" s="9">
        <f t="shared" si="20"/>
        <v>0</v>
      </c>
      <c r="AK37" s="8"/>
      <c r="AL37" s="9">
        <f t="shared" si="21"/>
        <v>0</v>
      </c>
    </row>
    <row r="38" spans="3:45" ht="15.75" x14ac:dyDescent="0.25">
      <c r="E38" s="5" t="str">
        <f t="shared" si="54"/>
        <v/>
      </c>
      <c r="F38" s="7">
        <f t="shared" si="37"/>
        <v>0</v>
      </c>
      <c r="G38" s="8"/>
      <c r="H38" s="9">
        <f t="shared" si="38"/>
        <v>0</v>
      </c>
      <c r="I38" s="8"/>
      <c r="J38" s="9">
        <f t="shared" si="39"/>
        <v>0</v>
      </c>
      <c r="K38" s="7"/>
      <c r="L38" s="9">
        <f t="shared" si="40"/>
        <v>0</v>
      </c>
      <c r="M38" s="8"/>
      <c r="N38" s="9">
        <f t="shared" si="41"/>
        <v>0</v>
      </c>
      <c r="O38" s="7"/>
      <c r="P38" s="9">
        <f t="shared" si="42"/>
        <v>0</v>
      </c>
      <c r="Q38" s="8"/>
      <c r="R38" s="9">
        <f t="shared" si="43"/>
        <v>0</v>
      </c>
      <c r="S38" s="7"/>
      <c r="T38" s="9">
        <f t="shared" si="44"/>
        <v>0</v>
      </c>
      <c r="U38" s="8"/>
      <c r="V38" s="9">
        <f t="shared" si="45"/>
        <v>0</v>
      </c>
      <c r="W38" s="7"/>
      <c r="X38" s="9">
        <f t="shared" si="53"/>
        <v>0</v>
      </c>
      <c r="Y38" s="8"/>
      <c r="Z38" s="9">
        <f t="shared" si="47"/>
        <v>0</v>
      </c>
      <c r="AA38" s="7"/>
      <c r="AB38" s="9">
        <f t="shared" si="48"/>
        <v>0</v>
      </c>
      <c r="AC38" s="8"/>
      <c r="AD38" s="9">
        <f t="shared" si="49"/>
        <v>0</v>
      </c>
      <c r="AE38" s="7"/>
      <c r="AF38" s="9">
        <f t="shared" si="50"/>
        <v>0</v>
      </c>
      <c r="AG38" s="8"/>
      <c r="AH38" s="9">
        <f t="shared" si="51"/>
        <v>0</v>
      </c>
      <c r="AI38" s="7"/>
      <c r="AJ38" s="9">
        <f t="shared" si="20"/>
        <v>0</v>
      </c>
      <c r="AK38" s="8"/>
      <c r="AL38" s="9">
        <f t="shared" si="21"/>
        <v>0</v>
      </c>
    </row>
    <row r="39" spans="3:45" ht="15.75" x14ac:dyDescent="0.25">
      <c r="E39" s="5" t="str">
        <f t="shared" si="54"/>
        <v/>
      </c>
      <c r="F39" s="7">
        <f t="shared" si="37"/>
        <v>0</v>
      </c>
      <c r="G39" s="8"/>
      <c r="H39" s="9">
        <f t="shared" si="38"/>
        <v>0</v>
      </c>
      <c r="I39" s="8"/>
      <c r="J39" s="9">
        <f t="shared" si="39"/>
        <v>0</v>
      </c>
      <c r="K39" s="7"/>
      <c r="L39" s="9">
        <f t="shared" si="40"/>
        <v>0</v>
      </c>
      <c r="M39" s="8"/>
      <c r="N39" s="9">
        <f t="shared" si="41"/>
        <v>0</v>
      </c>
      <c r="O39" s="7"/>
      <c r="P39" s="9">
        <f t="shared" si="42"/>
        <v>0</v>
      </c>
      <c r="Q39" s="8"/>
      <c r="R39" s="9">
        <f t="shared" si="43"/>
        <v>0</v>
      </c>
      <c r="S39" s="7"/>
      <c r="T39" s="9">
        <f t="shared" si="44"/>
        <v>0</v>
      </c>
      <c r="U39" s="8"/>
      <c r="V39" s="9">
        <f t="shared" si="45"/>
        <v>0</v>
      </c>
      <c r="W39" s="7"/>
      <c r="X39" s="9">
        <f t="shared" si="53"/>
        <v>0</v>
      </c>
      <c r="Y39" s="8"/>
      <c r="Z39" s="9">
        <f t="shared" si="47"/>
        <v>0</v>
      </c>
      <c r="AA39" s="7"/>
      <c r="AB39" s="9">
        <f t="shared" si="48"/>
        <v>0</v>
      </c>
      <c r="AC39" s="8"/>
      <c r="AD39" s="9">
        <f t="shared" si="49"/>
        <v>0</v>
      </c>
      <c r="AE39" s="7"/>
      <c r="AF39" s="9">
        <f t="shared" si="50"/>
        <v>0</v>
      </c>
      <c r="AG39" s="8"/>
      <c r="AH39" s="9">
        <f t="shared" si="51"/>
        <v>0</v>
      </c>
      <c r="AI39" s="7"/>
      <c r="AJ39" s="9">
        <f t="shared" si="20"/>
        <v>0</v>
      </c>
      <c r="AK39" s="8"/>
      <c r="AL39" s="9">
        <f t="shared" si="21"/>
        <v>0</v>
      </c>
    </row>
    <row r="40" spans="3:45" ht="15.75" x14ac:dyDescent="0.25">
      <c r="E40" s="5" t="str">
        <f t="shared" si="54"/>
        <v/>
      </c>
      <c r="F40" s="7">
        <f t="shared" si="37"/>
        <v>0</v>
      </c>
      <c r="G40" s="8"/>
      <c r="H40" s="9">
        <f t="shared" si="38"/>
        <v>0</v>
      </c>
      <c r="I40" s="8"/>
      <c r="J40" s="9">
        <f t="shared" si="39"/>
        <v>0</v>
      </c>
      <c r="K40" s="7"/>
      <c r="L40" s="9">
        <f t="shared" si="40"/>
        <v>0</v>
      </c>
      <c r="M40" s="8"/>
      <c r="N40" s="9">
        <f t="shared" si="41"/>
        <v>0</v>
      </c>
      <c r="O40" s="7"/>
      <c r="P40" s="9">
        <f t="shared" si="42"/>
        <v>0</v>
      </c>
      <c r="Q40" s="8"/>
      <c r="R40" s="9">
        <f t="shared" si="43"/>
        <v>0</v>
      </c>
      <c r="S40" s="7"/>
      <c r="T40" s="9">
        <f t="shared" si="44"/>
        <v>0</v>
      </c>
      <c r="U40" s="8"/>
      <c r="V40" s="9">
        <f t="shared" si="45"/>
        <v>0</v>
      </c>
      <c r="W40" s="7"/>
      <c r="X40" s="9">
        <f t="shared" si="53"/>
        <v>0</v>
      </c>
      <c r="Y40" s="8"/>
      <c r="Z40" s="9">
        <f t="shared" si="47"/>
        <v>0</v>
      </c>
      <c r="AA40" s="7"/>
      <c r="AB40" s="9">
        <f t="shared" si="48"/>
        <v>0</v>
      </c>
      <c r="AC40" s="8"/>
      <c r="AD40" s="9">
        <f t="shared" si="49"/>
        <v>0</v>
      </c>
      <c r="AE40" s="7"/>
      <c r="AF40" s="9">
        <f t="shared" si="50"/>
        <v>0</v>
      </c>
      <c r="AG40" s="8"/>
      <c r="AH40" s="9">
        <f t="shared" si="51"/>
        <v>0</v>
      </c>
      <c r="AI40" s="7"/>
      <c r="AJ40" s="9">
        <f t="shared" si="20"/>
        <v>0</v>
      </c>
      <c r="AK40" s="8"/>
      <c r="AL40" s="9">
        <f t="shared" si="21"/>
        <v>0</v>
      </c>
    </row>
    <row r="41" spans="3:45" ht="15.75" x14ac:dyDescent="0.25">
      <c r="E41" s="5" t="str">
        <f t="shared" si="54"/>
        <v/>
      </c>
      <c r="F41" s="7">
        <f t="shared" si="37"/>
        <v>0</v>
      </c>
      <c r="G41" s="8"/>
      <c r="H41" s="9">
        <f t="shared" si="38"/>
        <v>0</v>
      </c>
      <c r="I41" s="8"/>
      <c r="J41" s="9">
        <f t="shared" si="39"/>
        <v>0</v>
      </c>
      <c r="K41" s="7"/>
      <c r="L41" s="9">
        <f t="shared" si="40"/>
        <v>0</v>
      </c>
      <c r="M41" s="8"/>
      <c r="N41" s="9">
        <f t="shared" si="41"/>
        <v>0</v>
      </c>
      <c r="O41" s="7"/>
      <c r="P41" s="9">
        <f t="shared" si="42"/>
        <v>0</v>
      </c>
      <c r="Q41" s="8"/>
      <c r="R41" s="9">
        <f t="shared" si="43"/>
        <v>0</v>
      </c>
      <c r="S41" s="7"/>
      <c r="T41" s="9">
        <f t="shared" si="44"/>
        <v>0</v>
      </c>
      <c r="U41" s="8"/>
      <c r="V41" s="9">
        <f t="shared" si="45"/>
        <v>0</v>
      </c>
      <c r="W41" s="7"/>
      <c r="X41" s="9">
        <f t="shared" si="53"/>
        <v>0</v>
      </c>
      <c r="Y41" s="8"/>
      <c r="Z41" s="9">
        <f t="shared" si="47"/>
        <v>0</v>
      </c>
      <c r="AA41" s="7"/>
      <c r="AB41" s="9">
        <f t="shared" si="48"/>
        <v>0</v>
      </c>
      <c r="AC41" s="8"/>
      <c r="AD41" s="9">
        <f t="shared" si="49"/>
        <v>0</v>
      </c>
      <c r="AE41" s="7"/>
      <c r="AF41" s="9">
        <f t="shared" si="50"/>
        <v>0</v>
      </c>
      <c r="AG41" s="8"/>
      <c r="AH41" s="9">
        <f t="shared" si="51"/>
        <v>0</v>
      </c>
      <c r="AI41" s="7"/>
      <c r="AJ41" s="9">
        <f t="shared" si="20"/>
        <v>0</v>
      </c>
      <c r="AK41" s="8"/>
      <c r="AL41" s="9">
        <f t="shared" si="21"/>
        <v>0</v>
      </c>
    </row>
    <row r="42" spans="3:45" ht="15.75" x14ac:dyDescent="0.25">
      <c r="E42" s="5" t="str">
        <f t="shared" si="54"/>
        <v/>
      </c>
      <c r="F42" s="7">
        <f t="shared" si="37"/>
        <v>0</v>
      </c>
      <c r="G42" s="8"/>
      <c r="H42" s="9">
        <f t="shared" si="38"/>
        <v>0</v>
      </c>
      <c r="I42" s="8"/>
      <c r="J42" s="9">
        <f t="shared" si="39"/>
        <v>0</v>
      </c>
      <c r="K42" s="7"/>
      <c r="L42" s="9">
        <f t="shared" si="40"/>
        <v>0</v>
      </c>
      <c r="M42" s="8"/>
      <c r="N42" s="9">
        <f t="shared" si="41"/>
        <v>0</v>
      </c>
      <c r="O42" s="7"/>
      <c r="P42" s="9">
        <f t="shared" si="42"/>
        <v>0</v>
      </c>
      <c r="Q42" s="8"/>
      <c r="R42" s="9">
        <f t="shared" si="43"/>
        <v>0</v>
      </c>
      <c r="S42" s="7"/>
      <c r="T42" s="9">
        <f t="shared" si="44"/>
        <v>0</v>
      </c>
      <c r="U42" s="8"/>
      <c r="V42" s="9">
        <f t="shared" si="45"/>
        <v>0</v>
      </c>
      <c r="W42" s="7"/>
      <c r="X42" s="9">
        <f t="shared" si="53"/>
        <v>0</v>
      </c>
      <c r="Y42" s="8"/>
      <c r="Z42" s="9">
        <f t="shared" si="47"/>
        <v>0</v>
      </c>
      <c r="AA42" s="7"/>
      <c r="AB42" s="9">
        <f t="shared" si="48"/>
        <v>0</v>
      </c>
      <c r="AC42" s="8"/>
      <c r="AD42" s="9">
        <f t="shared" si="49"/>
        <v>0</v>
      </c>
      <c r="AE42" s="7"/>
      <c r="AF42" s="9">
        <f t="shared" si="50"/>
        <v>0</v>
      </c>
      <c r="AG42" s="8"/>
      <c r="AH42" s="9">
        <f t="shared" si="51"/>
        <v>0</v>
      </c>
      <c r="AI42" s="7"/>
      <c r="AJ42" s="9">
        <f t="shared" si="20"/>
        <v>0</v>
      </c>
      <c r="AK42" s="8"/>
      <c r="AL42" s="9">
        <f t="shared" si="21"/>
        <v>0</v>
      </c>
    </row>
    <row r="43" spans="3:45" ht="15.75" x14ac:dyDescent="0.25">
      <c r="E43" s="5" t="str">
        <f t="shared" si="54"/>
        <v/>
      </c>
      <c r="F43" s="7">
        <f t="shared" si="37"/>
        <v>0</v>
      </c>
      <c r="G43" s="8"/>
      <c r="H43" s="9">
        <f t="shared" si="38"/>
        <v>0</v>
      </c>
      <c r="I43" s="8"/>
      <c r="J43" s="9">
        <f t="shared" si="39"/>
        <v>0</v>
      </c>
      <c r="K43" s="7"/>
      <c r="L43" s="9">
        <f t="shared" si="40"/>
        <v>0</v>
      </c>
      <c r="M43" s="8"/>
      <c r="N43" s="9">
        <f t="shared" si="41"/>
        <v>0</v>
      </c>
      <c r="O43" s="7"/>
      <c r="P43" s="9">
        <f t="shared" si="42"/>
        <v>0</v>
      </c>
      <c r="Q43" s="8"/>
      <c r="R43" s="9">
        <f t="shared" si="43"/>
        <v>0</v>
      </c>
      <c r="S43" s="7"/>
      <c r="T43" s="9">
        <f t="shared" si="44"/>
        <v>0</v>
      </c>
      <c r="U43" s="8"/>
      <c r="V43" s="9">
        <f t="shared" si="45"/>
        <v>0</v>
      </c>
      <c r="W43" s="7"/>
      <c r="X43" s="9">
        <f t="shared" si="53"/>
        <v>0</v>
      </c>
      <c r="Y43" s="8"/>
      <c r="Z43" s="9">
        <f t="shared" si="47"/>
        <v>0</v>
      </c>
      <c r="AA43" s="7"/>
      <c r="AB43" s="9">
        <f t="shared" si="48"/>
        <v>0</v>
      </c>
      <c r="AC43" s="8"/>
      <c r="AD43" s="9">
        <f t="shared" si="49"/>
        <v>0</v>
      </c>
      <c r="AE43" s="7"/>
      <c r="AF43" s="9">
        <f t="shared" si="50"/>
        <v>0</v>
      </c>
      <c r="AG43" s="8"/>
      <c r="AH43" s="9">
        <f t="shared" si="51"/>
        <v>0</v>
      </c>
      <c r="AI43" s="7"/>
      <c r="AJ43" s="9">
        <f t="shared" si="20"/>
        <v>0</v>
      </c>
      <c r="AK43" s="8"/>
      <c r="AL43" s="9">
        <f t="shared" si="21"/>
        <v>0</v>
      </c>
    </row>
    <row r="44" spans="3:45" ht="15.75" x14ac:dyDescent="0.25">
      <c r="E44" s="5" t="str">
        <f t="shared" si="54"/>
        <v/>
      </c>
      <c r="F44" s="7">
        <f t="shared" si="37"/>
        <v>0</v>
      </c>
      <c r="G44" s="8"/>
      <c r="H44" s="9">
        <f t="shared" si="38"/>
        <v>0</v>
      </c>
      <c r="I44" s="8"/>
      <c r="J44" s="9">
        <f t="shared" si="39"/>
        <v>0</v>
      </c>
      <c r="K44" s="7"/>
      <c r="L44" s="9">
        <f t="shared" si="40"/>
        <v>0</v>
      </c>
      <c r="M44" s="8"/>
      <c r="N44" s="9">
        <f t="shared" si="41"/>
        <v>0</v>
      </c>
      <c r="O44" s="7"/>
      <c r="P44" s="9">
        <f t="shared" si="42"/>
        <v>0</v>
      </c>
      <c r="Q44" s="8"/>
      <c r="R44" s="9">
        <f t="shared" si="43"/>
        <v>0</v>
      </c>
      <c r="S44" s="7"/>
      <c r="T44" s="9">
        <f t="shared" si="44"/>
        <v>0</v>
      </c>
      <c r="U44" s="8"/>
      <c r="V44" s="9">
        <f t="shared" si="45"/>
        <v>0</v>
      </c>
      <c r="W44" s="7"/>
      <c r="X44" s="9">
        <f t="shared" si="53"/>
        <v>0</v>
      </c>
      <c r="Y44" s="8"/>
      <c r="Z44" s="9">
        <f t="shared" si="47"/>
        <v>0</v>
      </c>
      <c r="AA44" s="7"/>
      <c r="AB44" s="9">
        <f t="shared" si="48"/>
        <v>0</v>
      </c>
      <c r="AC44" s="8"/>
      <c r="AD44" s="9">
        <f t="shared" si="49"/>
        <v>0</v>
      </c>
      <c r="AE44" s="7"/>
      <c r="AF44" s="9">
        <f t="shared" si="50"/>
        <v>0</v>
      </c>
      <c r="AG44" s="8"/>
      <c r="AH44" s="9">
        <f t="shared" si="51"/>
        <v>0</v>
      </c>
      <c r="AI44" s="7"/>
      <c r="AJ44" s="9">
        <f t="shared" si="20"/>
        <v>0</v>
      </c>
      <c r="AK44" s="8"/>
      <c r="AL44" s="9">
        <f t="shared" si="21"/>
        <v>0</v>
      </c>
    </row>
    <row r="45" spans="3:45" ht="15.75" x14ac:dyDescent="0.25">
      <c r="E45" s="5" t="str">
        <f t="shared" si="54"/>
        <v/>
      </c>
      <c r="F45" s="7">
        <f t="shared" si="37"/>
        <v>0</v>
      </c>
      <c r="G45" s="8"/>
      <c r="H45" s="9">
        <f t="shared" si="38"/>
        <v>0</v>
      </c>
      <c r="I45" s="8"/>
      <c r="J45" s="9">
        <f t="shared" si="39"/>
        <v>0</v>
      </c>
      <c r="K45" s="7"/>
      <c r="L45" s="9">
        <f t="shared" si="40"/>
        <v>0</v>
      </c>
      <c r="M45" s="8"/>
      <c r="N45" s="9">
        <f t="shared" si="41"/>
        <v>0</v>
      </c>
      <c r="O45" s="7"/>
      <c r="P45" s="9">
        <f t="shared" si="42"/>
        <v>0</v>
      </c>
      <c r="Q45" s="8"/>
      <c r="R45" s="9">
        <f t="shared" si="43"/>
        <v>0</v>
      </c>
      <c r="S45" s="7"/>
      <c r="T45" s="9">
        <f t="shared" si="44"/>
        <v>0</v>
      </c>
      <c r="U45" s="8"/>
      <c r="V45" s="9">
        <f t="shared" si="45"/>
        <v>0</v>
      </c>
      <c r="W45" s="7"/>
      <c r="X45" s="9">
        <f t="shared" si="53"/>
        <v>0</v>
      </c>
      <c r="Y45" s="8"/>
      <c r="Z45" s="9">
        <f t="shared" si="47"/>
        <v>0</v>
      </c>
      <c r="AA45" s="7"/>
      <c r="AB45" s="9">
        <f t="shared" si="48"/>
        <v>0</v>
      </c>
      <c r="AC45" s="8"/>
      <c r="AD45" s="9">
        <f t="shared" si="49"/>
        <v>0</v>
      </c>
      <c r="AE45" s="7"/>
      <c r="AF45" s="9">
        <f t="shared" si="50"/>
        <v>0</v>
      </c>
      <c r="AG45" s="8"/>
      <c r="AH45" s="9">
        <f t="shared" si="51"/>
        <v>0</v>
      </c>
      <c r="AI45" s="7"/>
      <c r="AJ45" s="9">
        <f t="shared" si="20"/>
        <v>0</v>
      </c>
      <c r="AK45" s="8"/>
      <c r="AL45" s="9">
        <f t="shared" si="21"/>
        <v>0</v>
      </c>
    </row>
    <row r="46" spans="3:45" ht="15.75" x14ac:dyDescent="0.25">
      <c r="E46" s="5" t="str">
        <f t="shared" si="54"/>
        <v/>
      </c>
      <c r="F46" s="7">
        <f t="shared" si="37"/>
        <v>0</v>
      </c>
      <c r="G46" s="8"/>
      <c r="H46" s="9">
        <f t="shared" si="38"/>
        <v>0</v>
      </c>
      <c r="I46" s="8"/>
      <c r="J46" s="9">
        <f t="shared" si="39"/>
        <v>0</v>
      </c>
      <c r="K46" s="7"/>
      <c r="L46" s="9">
        <f t="shared" si="40"/>
        <v>0</v>
      </c>
      <c r="M46" s="8"/>
      <c r="N46" s="9">
        <f t="shared" si="41"/>
        <v>0</v>
      </c>
      <c r="O46" s="7"/>
      <c r="P46" s="9">
        <f t="shared" si="42"/>
        <v>0</v>
      </c>
      <c r="Q46" s="8"/>
      <c r="R46" s="9">
        <f t="shared" si="43"/>
        <v>0</v>
      </c>
      <c r="S46" s="7"/>
      <c r="T46" s="9">
        <f t="shared" si="44"/>
        <v>0</v>
      </c>
      <c r="U46" s="8"/>
      <c r="V46" s="9">
        <f t="shared" si="45"/>
        <v>0</v>
      </c>
      <c r="W46" s="7"/>
      <c r="X46" s="9">
        <f t="shared" si="53"/>
        <v>0</v>
      </c>
      <c r="Y46" s="8"/>
      <c r="Z46" s="9">
        <f t="shared" si="47"/>
        <v>0</v>
      </c>
      <c r="AA46" s="7"/>
      <c r="AB46" s="9">
        <f t="shared" si="48"/>
        <v>0</v>
      </c>
      <c r="AC46" s="8"/>
      <c r="AD46" s="9">
        <f t="shared" si="49"/>
        <v>0</v>
      </c>
      <c r="AE46" s="7"/>
      <c r="AF46" s="9">
        <f t="shared" si="50"/>
        <v>0</v>
      </c>
      <c r="AG46" s="8"/>
      <c r="AH46" s="9">
        <f t="shared" si="51"/>
        <v>0</v>
      </c>
      <c r="AI46" s="7"/>
      <c r="AJ46" s="9">
        <f t="shared" si="20"/>
        <v>0</v>
      </c>
      <c r="AK46" s="8"/>
      <c r="AL46" s="9">
        <f t="shared" si="21"/>
        <v>0</v>
      </c>
    </row>
    <row r="47" spans="3:45" ht="15.75" x14ac:dyDescent="0.25">
      <c r="E47" s="5" t="str">
        <f t="shared" si="54"/>
        <v/>
      </c>
      <c r="F47" s="7">
        <f t="shared" si="37"/>
        <v>0</v>
      </c>
      <c r="G47" s="8"/>
      <c r="H47" s="9">
        <f t="shared" si="38"/>
        <v>0</v>
      </c>
      <c r="I47" s="8"/>
      <c r="J47" s="9">
        <f t="shared" si="39"/>
        <v>0</v>
      </c>
      <c r="K47" s="7"/>
      <c r="L47" s="9">
        <f t="shared" si="40"/>
        <v>0</v>
      </c>
      <c r="M47" s="8"/>
      <c r="N47" s="9">
        <f t="shared" si="41"/>
        <v>0</v>
      </c>
      <c r="O47" s="7"/>
      <c r="P47" s="9">
        <f t="shared" si="42"/>
        <v>0</v>
      </c>
      <c r="Q47" s="8"/>
      <c r="R47" s="9">
        <f t="shared" si="43"/>
        <v>0</v>
      </c>
      <c r="S47" s="7"/>
      <c r="T47" s="9">
        <f t="shared" si="44"/>
        <v>0</v>
      </c>
      <c r="U47" s="8"/>
      <c r="V47" s="9">
        <f t="shared" si="45"/>
        <v>0</v>
      </c>
      <c r="W47" s="7"/>
      <c r="X47" s="9">
        <f t="shared" si="53"/>
        <v>0</v>
      </c>
      <c r="Y47" s="8"/>
      <c r="Z47" s="9">
        <f t="shared" si="47"/>
        <v>0</v>
      </c>
      <c r="AA47" s="7"/>
      <c r="AB47" s="9">
        <f t="shared" si="48"/>
        <v>0</v>
      </c>
      <c r="AC47" s="8"/>
      <c r="AD47" s="9">
        <f t="shared" si="49"/>
        <v>0</v>
      </c>
      <c r="AE47" s="7"/>
      <c r="AF47" s="9">
        <f t="shared" si="50"/>
        <v>0</v>
      </c>
      <c r="AG47" s="8"/>
      <c r="AH47" s="9">
        <f t="shared" si="51"/>
        <v>0</v>
      </c>
      <c r="AI47" s="7"/>
      <c r="AJ47" s="9">
        <f t="shared" si="20"/>
        <v>0</v>
      </c>
      <c r="AK47" s="8"/>
      <c r="AL47" s="9">
        <f t="shared" si="21"/>
        <v>0</v>
      </c>
    </row>
  </sheetData>
  <sortState xmlns:xlrd2="http://schemas.microsoft.com/office/spreadsheetml/2017/richdata2" ref="E4:AH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A2-0AFB-4AE4-96E1-9733CE2822E6}">
  <dimension ref="A1:P83"/>
  <sheetViews>
    <sheetView workbookViewId="0">
      <pane ySplit="9" topLeftCell="A10" activePane="bottomLeft" state="frozen"/>
      <selection pane="bottomLeft" activeCell="E22" sqref="E22"/>
    </sheetView>
  </sheetViews>
  <sheetFormatPr defaultRowHeight="15" x14ac:dyDescent="0.25"/>
  <cols>
    <col min="1" max="1" width="10.7109375" bestFit="1" customWidth="1"/>
    <col min="2" max="2" width="17.28515625" bestFit="1" customWidth="1"/>
    <col min="3" max="3" width="14.7109375" customWidth="1"/>
    <col min="4" max="4" width="18" bestFit="1" customWidth="1"/>
    <col min="7" max="7" width="13.28515625" bestFit="1" customWidth="1"/>
    <col min="8" max="8" width="16" bestFit="1" customWidth="1"/>
    <col min="9" max="9" width="16" customWidth="1"/>
    <col min="10" max="10" width="11.140625" bestFit="1" customWidth="1"/>
    <col min="13" max="13" width="11.5703125" bestFit="1" customWidth="1"/>
  </cols>
  <sheetData>
    <row r="1" spans="1:16" x14ac:dyDescent="0.25">
      <c r="A1" t="s">
        <v>18</v>
      </c>
    </row>
    <row r="2" spans="1:16" x14ac:dyDescent="0.25">
      <c r="M2" t="s">
        <v>35</v>
      </c>
    </row>
    <row r="3" spans="1:16" x14ac:dyDescent="0.25">
      <c r="A3" t="s">
        <v>22</v>
      </c>
      <c r="B3" t="s">
        <v>0</v>
      </c>
      <c r="C3" t="s">
        <v>23</v>
      </c>
      <c r="D3" t="s">
        <v>19</v>
      </c>
      <c r="E3" t="s">
        <v>5</v>
      </c>
      <c r="F3" t="s">
        <v>21</v>
      </c>
      <c r="G3" t="s">
        <v>20</v>
      </c>
      <c r="H3" t="s">
        <v>40</v>
      </c>
      <c r="I3" t="s">
        <v>41</v>
      </c>
      <c r="J3" t="s">
        <v>27</v>
      </c>
      <c r="P3" s="20" t="s">
        <v>28</v>
      </c>
    </row>
    <row r="4" spans="1:16" x14ac:dyDescent="0.25">
      <c r="A4" s="17">
        <v>45597</v>
      </c>
      <c r="B4" t="s">
        <v>103</v>
      </c>
      <c r="C4" t="s">
        <v>104</v>
      </c>
      <c r="D4" t="s">
        <v>105</v>
      </c>
      <c r="E4" s="18">
        <v>132</v>
      </c>
      <c r="F4">
        <v>60</v>
      </c>
      <c r="G4" t="s">
        <v>106</v>
      </c>
      <c r="H4">
        <v>0</v>
      </c>
      <c r="I4">
        <v>0</v>
      </c>
      <c r="J4" s="19">
        <v>0</v>
      </c>
      <c r="M4" t="s">
        <v>25</v>
      </c>
      <c r="N4">
        <v>17.600000000000001</v>
      </c>
      <c r="P4" s="20" t="s">
        <v>29</v>
      </c>
    </row>
    <row r="5" spans="1:16" x14ac:dyDescent="0.25">
      <c r="A5" s="17">
        <v>45625</v>
      </c>
      <c r="B5" t="s">
        <v>131</v>
      </c>
      <c r="C5" t="s">
        <v>104</v>
      </c>
      <c r="D5" t="s">
        <v>132</v>
      </c>
      <c r="E5" s="18">
        <v>26.8</v>
      </c>
      <c r="F5">
        <v>37</v>
      </c>
      <c r="G5" t="s">
        <v>135</v>
      </c>
      <c r="H5">
        <v>0</v>
      </c>
      <c r="I5">
        <v>26.8</v>
      </c>
      <c r="J5" s="19">
        <v>0</v>
      </c>
      <c r="M5" t="s">
        <v>26</v>
      </c>
      <c r="N5">
        <v>6</v>
      </c>
      <c r="P5" s="20" t="s">
        <v>30</v>
      </c>
    </row>
    <row r="6" spans="1:16" x14ac:dyDescent="0.25">
      <c r="A6" s="17">
        <v>45625</v>
      </c>
      <c r="B6" t="s">
        <v>133</v>
      </c>
      <c r="C6" t="s">
        <v>134</v>
      </c>
      <c r="D6" t="s">
        <v>132</v>
      </c>
      <c r="E6">
        <v>37.200000000000003</v>
      </c>
      <c r="F6">
        <v>37</v>
      </c>
      <c r="G6" t="s">
        <v>135</v>
      </c>
      <c r="H6">
        <v>37.200000000000003</v>
      </c>
      <c r="I6">
        <v>37.200000000000003</v>
      </c>
      <c r="J6" s="19">
        <f>E6*100/F6</f>
        <v>100.54054054054055</v>
      </c>
      <c r="M6" t="s">
        <v>10</v>
      </c>
      <c r="N6" s="19">
        <f>N4*100/N5</f>
        <v>293.33333333333337</v>
      </c>
      <c r="P6" s="20" t="s">
        <v>31</v>
      </c>
    </row>
    <row r="7" spans="1:16" x14ac:dyDescent="0.25">
      <c r="A7" s="17">
        <v>45626</v>
      </c>
      <c r="B7" t="s">
        <v>137</v>
      </c>
      <c r="C7" t="s">
        <v>104</v>
      </c>
      <c r="D7" t="s">
        <v>138</v>
      </c>
      <c r="E7">
        <v>69</v>
      </c>
      <c r="F7">
        <v>37</v>
      </c>
      <c r="J7" s="19"/>
      <c r="P7" s="20" t="s">
        <v>32</v>
      </c>
    </row>
    <row r="8" spans="1:16" x14ac:dyDescent="0.25">
      <c r="A8" s="17">
        <v>45628</v>
      </c>
      <c r="B8" t="s">
        <v>139</v>
      </c>
      <c r="C8" t="s">
        <v>104</v>
      </c>
      <c r="D8" t="s">
        <v>138</v>
      </c>
      <c r="E8">
        <v>77.8</v>
      </c>
      <c r="F8">
        <v>24</v>
      </c>
      <c r="J8" s="19"/>
      <c r="P8" s="20" t="s">
        <v>33</v>
      </c>
    </row>
    <row r="9" spans="1:16" x14ac:dyDescent="0.25">
      <c r="A9" s="17">
        <v>45628</v>
      </c>
      <c r="B9" t="s">
        <v>140</v>
      </c>
      <c r="C9" t="s">
        <v>104</v>
      </c>
      <c r="D9" t="s">
        <v>132</v>
      </c>
      <c r="E9">
        <v>29.2</v>
      </c>
      <c r="F9">
        <v>24</v>
      </c>
      <c r="J9" s="19"/>
      <c r="P9" s="20" t="s">
        <v>34</v>
      </c>
    </row>
    <row r="10" spans="1:16" x14ac:dyDescent="0.25">
      <c r="A10" s="17">
        <v>45630</v>
      </c>
      <c r="B10" t="s">
        <v>148</v>
      </c>
      <c r="C10" t="s">
        <v>104</v>
      </c>
      <c r="D10" t="s">
        <v>138</v>
      </c>
      <c r="E10" t="s">
        <v>24</v>
      </c>
      <c r="G10" t="s">
        <v>149</v>
      </c>
      <c r="H10">
        <v>0</v>
      </c>
      <c r="I10">
        <v>200</v>
      </c>
      <c r="J10" s="19">
        <v>0</v>
      </c>
      <c r="P10" s="20"/>
    </row>
    <row r="11" spans="1:16" x14ac:dyDescent="0.25">
      <c r="A11" s="17">
        <v>45631</v>
      </c>
      <c r="B11" t="s">
        <v>86</v>
      </c>
      <c r="C11" t="s">
        <v>134</v>
      </c>
      <c r="D11" t="s">
        <v>142</v>
      </c>
      <c r="E11">
        <v>7.92</v>
      </c>
      <c r="F11">
        <v>37</v>
      </c>
      <c r="G11" t="s">
        <v>143</v>
      </c>
      <c r="H11">
        <v>7.92</v>
      </c>
      <c r="I11">
        <v>7.92</v>
      </c>
      <c r="J11" s="19">
        <f>E11*100/F11</f>
        <v>21.405405405405407</v>
      </c>
      <c r="P11" s="20"/>
    </row>
    <row r="12" spans="1:16" x14ac:dyDescent="0.25">
      <c r="A12" s="17">
        <v>45631</v>
      </c>
      <c r="B12" t="s">
        <v>144</v>
      </c>
      <c r="C12" t="s">
        <v>134</v>
      </c>
      <c r="D12" t="s">
        <v>132</v>
      </c>
      <c r="E12">
        <v>6.98</v>
      </c>
      <c r="F12">
        <v>37</v>
      </c>
      <c r="G12" t="s">
        <v>143</v>
      </c>
      <c r="H12">
        <v>0</v>
      </c>
      <c r="I12">
        <v>0</v>
      </c>
      <c r="J12" s="19">
        <v>0</v>
      </c>
    </row>
    <row r="13" spans="1:16" x14ac:dyDescent="0.25">
      <c r="A13" s="17">
        <v>45631</v>
      </c>
      <c r="B13" t="s">
        <v>145</v>
      </c>
      <c r="C13" t="s">
        <v>144</v>
      </c>
      <c r="D13" t="s">
        <v>146</v>
      </c>
      <c r="E13">
        <v>7.42</v>
      </c>
      <c r="F13">
        <v>37</v>
      </c>
      <c r="G13" t="s">
        <v>143</v>
      </c>
      <c r="H13">
        <v>7.42</v>
      </c>
      <c r="I13">
        <v>7.42</v>
      </c>
      <c r="J13" s="19">
        <f>E13*100/F13</f>
        <v>20.054054054054053</v>
      </c>
    </row>
    <row r="14" spans="1:16" x14ac:dyDescent="0.25">
      <c r="A14" s="17">
        <v>45633</v>
      </c>
      <c r="B14" t="s">
        <v>150</v>
      </c>
      <c r="C14" t="s">
        <v>134</v>
      </c>
      <c r="D14" t="s">
        <v>66</v>
      </c>
      <c r="E14">
        <v>4.8</v>
      </c>
      <c r="F14">
        <v>37</v>
      </c>
      <c r="G14" t="s">
        <v>149</v>
      </c>
      <c r="H14">
        <v>0</v>
      </c>
      <c r="I14">
        <v>0</v>
      </c>
      <c r="J14" s="19">
        <v>0</v>
      </c>
    </row>
    <row r="15" spans="1:16" x14ac:dyDescent="0.25">
      <c r="A15" s="17">
        <v>45633</v>
      </c>
      <c r="B15" t="s">
        <v>151</v>
      </c>
      <c r="C15" t="s">
        <v>104</v>
      </c>
      <c r="D15" t="s">
        <v>66</v>
      </c>
      <c r="E15">
        <v>5.4</v>
      </c>
      <c r="F15">
        <v>37</v>
      </c>
      <c r="G15" t="s">
        <v>149</v>
      </c>
      <c r="H15">
        <v>0</v>
      </c>
      <c r="I15">
        <v>5.4</v>
      </c>
      <c r="J15" s="19">
        <v>0</v>
      </c>
    </row>
    <row r="16" spans="1:16" x14ac:dyDescent="0.25">
      <c r="A16" s="17">
        <v>45633</v>
      </c>
      <c r="B16" t="s">
        <v>147</v>
      </c>
      <c r="C16" t="s">
        <v>134</v>
      </c>
      <c r="D16" t="s">
        <v>132</v>
      </c>
      <c r="E16">
        <v>7</v>
      </c>
      <c r="F16">
        <v>37</v>
      </c>
      <c r="G16" t="s">
        <v>152</v>
      </c>
      <c r="H16">
        <v>7</v>
      </c>
      <c r="I16">
        <v>7</v>
      </c>
      <c r="J16" s="19">
        <f>E16*100/F16</f>
        <v>18.918918918918919</v>
      </c>
    </row>
    <row r="17" spans="1:10" x14ac:dyDescent="0.25">
      <c r="A17" s="17">
        <v>45633</v>
      </c>
      <c r="B17" t="s">
        <v>147</v>
      </c>
      <c r="C17" t="s">
        <v>134</v>
      </c>
      <c r="D17" t="s">
        <v>132</v>
      </c>
      <c r="E17">
        <v>6.6</v>
      </c>
      <c r="F17">
        <v>37</v>
      </c>
      <c r="G17" t="s">
        <v>152</v>
      </c>
      <c r="H17">
        <v>0</v>
      </c>
      <c r="I17">
        <v>0</v>
      </c>
      <c r="J17" s="19">
        <v>0</v>
      </c>
    </row>
    <row r="18" spans="1:10" x14ac:dyDescent="0.25">
      <c r="A18" s="17">
        <v>45639</v>
      </c>
      <c r="B18" t="s">
        <v>157</v>
      </c>
      <c r="C18" t="s">
        <v>104</v>
      </c>
      <c r="D18" t="s">
        <v>132</v>
      </c>
      <c r="E18">
        <v>46.6</v>
      </c>
      <c r="F18">
        <v>37</v>
      </c>
      <c r="G18" t="s">
        <v>158</v>
      </c>
      <c r="H18">
        <v>0</v>
      </c>
      <c r="I18">
        <v>0</v>
      </c>
      <c r="J18" s="19">
        <v>0</v>
      </c>
    </row>
    <row r="19" spans="1:10" x14ac:dyDescent="0.25">
      <c r="A19" s="17">
        <v>45640</v>
      </c>
      <c r="B19" t="s">
        <v>155</v>
      </c>
      <c r="C19" t="s">
        <v>104</v>
      </c>
      <c r="D19" t="s">
        <v>138</v>
      </c>
      <c r="E19" t="s">
        <v>24</v>
      </c>
      <c r="G19" t="s">
        <v>156</v>
      </c>
      <c r="H19">
        <v>0</v>
      </c>
      <c r="I19">
        <v>0</v>
      </c>
      <c r="J19" s="19">
        <v>0</v>
      </c>
    </row>
    <row r="20" spans="1:10" x14ac:dyDescent="0.25">
      <c r="A20" s="17">
        <v>45641</v>
      </c>
      <c r="B20" t="s">
        <v>160</v>
      </c>
      <c r="C20" t="s">
        <v>134</v>
      </c>
      <c r="D20" t="s">
        <v>66</v>
      </c>
      <c r="E20">
        <v>4.32</v>
      </c>
      <c r="G20" t="s">
        <v>135</v>
      </c>
      <c r="H20">
        <v>0</v>
      </c>
      <c r="I20">
        <v>0</v>
      </c>
      <c r="J20" s="19">
        <v>0</v>
      </c>
    </row>
    <row r="21" spans="1:10" x14ac:dyDescent="0.25">
      <c r="A21" s="17">
        <v>45641</v>
      </c>
      <c r="B21" t="s">
        <v>160</v>
      </c>
      <c r="C21" t="s">
        <v>134</v>
      </c>
      <c r="D21" t="s">
        <v>132</v>
      </c>
      <c r="E21">
        <v>6.4</v>
      </c>
      <c r="G21" t="s">
        <v>135</v>
      </c>
      <c r="H21">
        <v>0</v>
      </c>
      <c r="I21">
        <v>0</v>
      </c>
      <c r="J21" s="19">
        <v>0</v>
      </c>
    </row>
    <row r="22" spans="1:10" x14ac:dyDescent="0.25">
      <c r="A22" s="17">
        <v>45641</v>
      </c>
      <c r="B22" t="s">
        <v>160</v>
      </c>
      <c r="C22" t="s">
        <v>134</v>
      </c>
      <c r="D22" t="s">
        <v>138</v>
      </c>
      <c r="E22" t="s">
        <v>24</v>
      </c>
      <c r="F22">
        <v>37</v>
      </c>
      <c r="G22" t="s">
        <v>135</v>
      </c>
      <c r="H22">
        <v>200</v>
      </c>
      <c r="I22">
        <v>200</v>
      </c>
      <c r="J22" s="19">
        <v>0</v>
      </c>
    </row>
    <row r="23" spans="1:10" x14ac:dyDescent="0.25">
      <c r="A23" s="17">
        <v>45641</v>
      </c>
      <c r="B23" t="s">
        <v>161</v>
      </c>
      <c r="C23" t="s">
        <v>134</v>
      </c>
      <c r="D23" t="s">
        <v>142</v>
      </c>
      <c r="E23">
        <v>5.48</v>
      </c>
      <c r="F23">
        <v>15</v>
      </c>
      <c r="G23" t="s">
        <v>162</v>
      </c>
      <c r="H23">
        <v>0</v>
      </c>
      <c r="I23">
        <v>0</v>
      </c>
      <c r="J23" s="19">
        <v>0</v>
      </c>
    </row>
    <row r="24" spans="1:10" x14ac:dyDescent="0.25">
      <c r="A24" s="17">
        <v>45643</v>
      </c>
      <c r="B24" t="s">
        <v>163</v>
      </c>
      <c r="C24" t="s">
        <v>104</v>
      </c>
      <c r="D24" t="s">
        <v>132</v>
      </c>
      <c r="E24">
        <v>53</v>
      </c>
      <c r="F24">
        <v>24</v>
      </c>
      <c r="G24" t="s">
        <v>164</v>
      </c>
      <c r="H24">
        <v>0</v>
      </c>
      <c r="I24">
        <v>53</v>
      </c>
      <c r="J24" s="19">
        <v>0</v>
      </c>
    </row>
    <row r="25" spans="1:10" x14ac:dyDescent="0.25">
      <c r="A25" s="17"/>
      <c r="J25" s="19"/>
    </row>
    <row r="26" spans="1:10" x14ac:dyDescent="0.25">
      <c r="A26" s="17"/>
      <c r="J26" s="19"/>
    </row>
    <row r="27" spans="1:10" x14ac:dyDescent="0.25">
      <c r="A27" s="17"/>
      <c r="J27" s="19"/>
    </row>
    <row r="28" spans="1:10" x14ac:dyDescent="0.25">
      <c r="A28" s="17"/>
      <c r="J28" s="19"/>
    </row>
    <row r="29" spans="1:10" x14ac:dyDescent="0.25">
      <c r="A29" s="17"/>
      <c r="J29" s="19"/>
    </row>
    <row r="30" spans="1:10" x14ac:dyDescent="0.25">
      <c r="A30" s="17"/>
      <c r="J30" s="19"/>
    </row>
    <row r="31" spans="1:10" x14ac:dyDescent="0.25">
      <c r="A31" s="17"/>
      <c r="J31" s="19"/>
    </row>
    <row r="32" spans="1:10" x14ac:dyDescent="0.25">
      <c r="A32" s="17"/>
      <c r="J32" s="19"/>
    </row>
    <row r="33" spans="1:10" x14ac:dyDescent="0.25">
      <c r="A33" s="17"/>
      <c r="J33" s="19"/>
    </row>
    <row r="34" spans="1:10" x14ac:dyDescent="0.25">
      <c r="A34" s="17"/>
      <c r="E34" s="19"/>
      <c r="J34" s="19"/>
    </row>
    <row r="35" spans="1:10" x14ac:dyDescent="0.25">
      <c r="A35" s="17"/>
      <c r="J35" s="19"/>
    </row>
    <row r="36" spans="1:10" x14ac:dyDescent="0.25">
      <c r="A36" s="17"/>
      <c r="E36" s="19"/>
      <c r="J36" s="19"/>
    </row>
    <row r="37" spans="1:10" x14ac:dyDescent="0.25">
      <c r="A37" s="17"/>
      <c r="E37" s="19"/>
      <c r="J37" s="19"/>
    </row>
    <row r="38" spans="1:10" x14ac:dyDescent="0.25">
      <c r="A38" s="17"/>
      <c r="E38" s="19"/>
      <c r="J38" s="19"/>
    </row>
    <row r="39" spans="1:10" x14ac:dyDescent="0.25">
      <c r="A39" s="17"/>
      <c r="E39" s="19"/>
      <c r="J39" s="19"/>
    </row>
    <row r="40" spans="1:10" x14ac:dyDescent="0.25">
      <c r="A40" s="17"/>
      <c r="E40" s="19"/>
      <c r="J40" s="19"/>
    </row>
    <row r="41" spans="1:10" x14ac:dyDescent="0.25">
      <c r="A41" s="17"/>
      <c r="E41" s="19"/>
      <c r="J41" s="19"/>
    </row>
    <row r="42" spans="1:10" x14ac:dyDescent="0.25">
      <c r="A42" s="17"/>
      <c r="E42" s="19"/>
      <c r="J42" s="19"/>
    </row>
    <row r="43" spans="1:10" x14ac:dyDescent="0.25">
      <c r="A43" s="17"/>
      <c r="E43" s="19"/>
      <c r="J43" s="19"/>
    </row>
    <row r="44" spans="1:10" x14ac:dyDescent="0.25">
      <c r="A44" s="17"/>
      <c r="D44" s="24"/>
      <c r="E44" s="19"/>
      <c r="J44" s="19"/>
    </row>
    <row r="45" spans="1:10" x14ac:dyDescent="0.25">
      <c r="A45" s="17"/>
      <c r="D45" s="24"/>
      <c r="E45" s="19"/>
      <c r="J45" s="19"/>
    </row>
    <row r="46" spans="1:10" x14ac:dyDescent="0.25">
      <c r="A46" s="17"/>
      <c r="D46" s="24"/>
      <c r="E46" s="19"/>
      <c r="J46" s="19"/>
    </row>
    <row r="47" spans="1:10" x14ac:dyDescent="0.25">
      <c r="A47" s="17"/>
      <c r="D47" s="24"/>
      <c r="E47" s="19"/>
      <c r="J47" s="19"/>
    </row>
    <row r="48" spans="1:10" x14ac:dyDescent="0.25">
      <c r="A48" s="17"/>
      <c r="D48" s="24"/>
      <c r="J48" s="19"/>
    </row>
    <row r="49" spans="1:10" x14ac:dyDescent="0.25">
      <c r="A49" s="17"/>
      <c r="D49" s="24"/>
      <c r="E49" s="19"/>
      <c r="J49" s="19"/>
    </row>
    <row r="50" spans="1:10" x14ac:dyDescent="0.25">
      <c r="A50" s="17"/>
      <c r="J50" s="19"/>
    </row>
    <row r="51" spans="1:10" x14ac:dyDescent="0.25">
      <c r="A51" s="17"/>
      <c r="E51" s="19"/>
      <c r="J51" s="19"/>
    </row>
    <row r="52" spans="1:10" x14ac:dyDescent="0.25">
      <c r="A52" s="17"/>
      <c r="E52" s="19"/>
      <c r="J52" s="19"/>
    </row>
    <row r="53" spans="1:10" x14ac:dyDescent="0.25">
      <c r="A53" s="17"/>
      <c r="E53" s="19"/>
      <c r="J53" s="19"/>
    </row>
    <row r="54" spans="1:10" x14ac:dyDescent="0.25">
      <c r="A54" s="17"/>
      <c r="E54" s="19"/>
      <c r="J54" s="19"/>
    </row>
    <row r="55" spans="1:10" x14ac:dyDescent="0.25">
      <c r="A55" s="17"/>
      <c r="J55" s="19"/>
    </row>
    <row r="56" spans="1:10" x14ac:dyDescent="0.25">
      <c r="A56" s="17"/>
      <c r="J56" s="19"/>
    </row>
    <row r="57" spans="1:10" x14ac:dyDescent="0.25">
      <c r="A57" s="17"/>
      <c r="E57" s="19"/>
      <c r="J57" s="19"/>
    </row>
    <row r="58" spans="1:10" x14ac:dyDescent="0.25">
      <c r="A58" s="17"/>
      <c r="E58" s="19"/>
      <c r="J58" s="19"/>
    </row>
    <row r="59" spans="1:10" x14ac:dyDescent="0.25">
      <c r="A59" s="17"/>
      <c r="E59" s="19"/>
      <c r="J59" s="19"/>
    </row>
    <row r="60" spans="1:10" x14ac:dyDescent="0.25">
      <c r="A60" s="17"/>
      <c r="E60" s="19"/>
      <c r="J60" s="19"/>
    </row>
    <row r="61" spans="1:10" x14ac:dyDescent="0.25">
      <c r="A61" s="17"/>
      <c r="E61" s="19"/>
      <c r="J61" s="19"/>
    </row>
    <row r="62" spans="1:10" x14ac:dyDescent="0.25">
      <c r="A62" s="17"/>
      <c r="J62" s="19"/>
    </row>
    <row r="63" spans="1:10" x14ac:dyDescent="0.25">
      <c r="A63" s="17"/>
      <c r="E63" s="19"/>
      <c r="J63" s="19"/>
    </row>
    <row r="64" spans="1:10" x14ac:dyDescent="0.25">
      <c r="A64" s="17"/>
      <c r="E64" s="19"/>
      <c r="J64" s="19"/>
    </row>
    <row r="65" spans="1:10" x14ac:dyDescent="0.25">
      <c r="A65" s="17"/>
      <c r="E65" s="19"/>
      <c r="J65" s="19"/>
    </row>
    <row r="66" spans="1:10" x14ac:dyDescent="0.25">
      <c r="A66" s="17"/>
      <c r="E66" s="19"/>
      <c r="J66" s="19"/>
    </row>
    <row r="67" spans="1:10" x14ac:dyDescent="0.25">
      <c r="A67" s="17"/>
      <c r="E67" s="19"/>
      <c r="J67" s="19"/>
    </row>
    <row r="68" spans="1:10" x14ac:dyDescent="0.25">
      <c r="A68" s="17"/>
      <c r="E68" s="19"/>
      <c r="J68" s="19"/>
    </row>
    <row r="69" spans="1:10" x14ac:dyDescent="0.25">
      <c r="A69" s="17"/>
      <c r="E69" s="19"/>
      <c r="J69" s="19"/>
    </row>
    <row r="70" spans="1:10" x14ac:dyDescent="0.25">
      <c r="A70" s="17"/>
      <c r="E70" s="19"/>
      <c r="J70" s="19"/>
    </row>
    <row r="71" spans="1:10" x14ac:dyDescent="0.25">
      <c r="A71" s="17"/>
      <c r="J71" s="19"/>
    </row>
    <row r="72" spans="1:10" x14ac:dyDescent="0.25">
      <c r="A72" s="17"/>
      <c r="E72" s="19"/>
      <c r="J72" s="19"/>
    </row>
    <row r="73" spans="1:10" x14ac:dyDescent="0.25">
      <c r="A73" s="17"/>
      <c r="E73" s="19"/>
      <c r="J73" s="19"/>
    </row>
    <row r="74" spans="1:10" x14ac:dyDescent="0.25">
      <c r="A74" s="17"/>
      <c r="E74" s="19"/>
      <c r="J74" s="19"/>
    </row>
    <row r="75" spans="1:10" x14ac:dyDescent="0.25">
      <c r="A75" s="17"/>
      <c r="J75" s="19"/>
    </row>
    <row r="76" spans="1:10" x14ac:dyDescent="0.25">
      <c r="A76" s="17"/>
      <c r="E76" s="19"/>
      <c r="J76" s="19" t="str">
        <f t="shared" ref="J76:J81" si="0">IF(E76&gt;0,E76*100/F76,"")</f>
        <v/>
      </c>
    </row>
    <row r="77" spans="1:10" x14ac:dyDescent="0.25">
      <c r="A77" s="17"/>
      <c r="E77" s="19"/>
      <c r="J77" s="19" t="str">
        <f t="shared" si="0"/>
        <v/>
      </c>
    </row>
    <row r="78" spans="1:10" x14ac:dyDescent="0.25">
      <c r="A78" s="17"/>
      <c r="D78" s="24"/>
      <c r="E78" s="19"/>
      <c r="J78" s="19" t="str">
        <f t="shared" si="0"/>
        <v/>
      </c>
    </row>
    <row r="79" spans="1:10" x14ac:dyDescent="0.25">
      <c r="A79" s="17"/>
      <c r="E79" s="19"/>
      <c r="J79" s="19" t="str">
        <f t="shared" si="0"/>
        <v/>
      </c>
    </row>
    <row r="80" spans="1:10" x14ac:dyDescent="0.25">
      <c r="A80" s="17"/>
      <c r="J80" s="19" t="str">
        <f t="shared" si="0"/>
        <v/>
      </c>
    </row>
    <row r="81" spans="1:10" x14ac:dyDescent="0.25">
      <c r="A81" s="17"/>
      <c r="E81" s="19"/>
      <c r="J81" s="19" t="str">
        <f t="shared" si="0"/>
        <v/>
      </c>
    </row>
    <row r="82" spans="1:10" x14ac:dyDescent="0.25">
      <c r="A82" s="17"/>
      <c r="J82">
        <v>0</v>
      </c>
    </row>
    <row r="83" spans="1:10" x14ac:dyDescent="0.25">
      <c r="A83" s="17"/>
      <c r="J83" s="19" t="str">
        <f t="shared" ref="J83" si="1">IF(E83&gt;0,E83*100/F83,"")</f>
        <v/>
      </c>
    </row>
  </sheetData>
  <autoFilter ref="A3:J82" xr:uid="{A1406F36-66B7-46B4-87DE-263794650DBE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F807-20FD-4C6B-B180-686DE9435B30}">
  <dimension ref="A3:F35"/>
  <sheetViews>
    <sheetView workbookViewId="0">
      <selection activeCell="B11" sqref="B11"/>
    </sheetView>
  </sheetViews>
  <sheetFormatPr defaultRowHeight="15" x14ac:dyDescent="0.25"/>
  <cols>
    <col min="1" max="1" width="19.28515625" bestFit="1" customWidth="1"/>
    <col min="2" max="2" width="18.140625" bestFit="1" customWidth="1"/>
    <col min="5" max="5" width="18" bestFit="1" customWidth="1"/>
  </cols>
  <sheetData>
    <row r="3" spans="1:6" x14ac:dyDescent="0.25">
      <c r="A3" s="21" t="s">
        <v>36</v>
      </c>
      <c r="B3" t="s">
        <v>39</v>
      </c>
    </row>
    <row r="4" spans="1:6" x14ac:dyDescent="0.25">
      <c r="A4" s="22" t="s">
        <v>37</v>
      </c>
      <c r="B4" s="19">
        <v>0</v>
      </c>
    </row>
    <row r="5" spans="1:6" x14ac:dyDescent="0.25">
      <c r="A5" s="22" t="s">
        <v>147</v>
      </c>
      <c r="B5" s="19">
        <v>18.918918918918919</v>
      </c>
      <c r="E5" s="22"/>
      <c r="F5" s="19"/>
    </row>
    <row r="6" spans="1:6" x14ac:dyDescent="0.25">
      <c r="A6" s="22" t="s">
        <v>145</v>
      </c>
      <c r="B6" s="19">
        <v>20.054054054054053</v>
      </c>
      <c r="E6" s="22"/>
      <c r="F6" s="19"/>
    </row>
    <row r="7" spans="1:6" x14ac:dyDescent="0.25">
      <c r="A7" s="22" t="s">
        <v>133</v>
      </c>
      <c r="B7" s="19">
        <v>100.54054054054055</v>
      </c>
      <c r="E7" s="22"/>
      <c r="F7" s="19"/>
    </row>
    <row r="8" spans="1:6" x14ac:dyDescent="0.25">
      <c r="A8" s="22" t="s">
        <v>86</v>
      </c>
      <c r="B8" s="19">
        <v>21.405405405405407</v>
      </c>
    </row>
    <row r="9" spans="1:6" x14ac:dyDescent="0.25">
      <c r="A9" s="22" t="s">
        <v>103</v>
      </c>
      <c r="B9" s="19">
        <v>0</v>
      </c>
      <c r="E9" s="22"/>
      <c r="F9" s="19"/>
    </row>
    <row r="10" spans="1:6" x14ac:dyDescent="0.25">
      <c r="A10" s="22" t="s">
        <v>131</v>
      </c>
      <c r="B10" s="19">
        <v>0</v>
      </c>
      <c r="E10" s="22"/>
      <c r="F10" s="19"/>
    </row>
    <row r="11" spans="1:6" x14ac:dyDescent="0.25">
      <c r="A11" s="22" t="s">
        <v>137</v>
      </c>
      <c r="B11" s="19"/>
      <c r="E11" s="22"/>
      <c r="F11" s="19"/>
    </row>
    <row r="12" spans="1:6" x14ac:dyDescent="0.25">
      <c r="A12" s="22" t="s">
        <v>139</v>
      </c>
      <c r="B12" s="19"/>
      <c r="E12" s="22"/>
      <c r="F12" s="19"/>
    </row>
    <row r="13" spans="1:6" x14ac:dyDescent="0.25">
      <c r="A13" s="22" t="s">
        <v>140</v>
      </c>
      <c r="B13" s="19"/>
      <c r="E13" s="22"/>
      <c r="F13" s="19"/>
    </row>
    <row r="14" spans="1:6" x14ac:dyDescent="0.25">
      <c r="A14" s="22" t="s">
        <v>144</v>
      </c>
      <c r="B14" s="19">
        <v>0</v>
      </c>
      <c r="E14" s="22"/>
      <c r="F14" s="19"/>
    </row>
    <row r="15" spans="1:6" x14ac:dyDescent="0.25">
      <c r="A15" s="22" t="s">
        <v>148</v>
      </c>
      <c r="B15" s="19">
        <v>0</v>
      </c>
      <c r="E15" s="22"/>
      <c r="F15" s="19"/>
    </row>
    <row r="16" spans="1:6" x14ac:dyDescent="0.25">
      <c r="A16" s="22" t="s">
        <v>150</v>
      </c>
      <c r="B16" s="19">
        <v>0</v>
      </c>
      <c r="E16" s="22"/>
      <c r="F16" s="19"/>
    </row>
    <row r="17" spans="1:6" x14ac:dyDescent="0.25">
      <c r="A17" s="22" t="s">
        <v>151</v>
      </c>
      <c r="B17" s="19">
        <v>0</v>
      </c>
      <c r="E17" s="22"/>
      <c r="F17" s="19"/>
    </row>
    <row r="18" spans="1:6" x14ac:dyDescent="0.25">
      <c r="A18" s="22" t="s">
        <v>157</v>
      </c>
      <c r="B18" s="19">
        <v>0</v>
      </c>
      <c r="E18" s="22"/>
      <c r="F18" s="19"/>
    </row>
    <row r="19" spans="1:6" x14ac:dyDescent="0.25">
      <c r="A19" s="22" t="s">
        <v>155</v>
      </c>
      <c r="B19" s="19">
        <v>0</v>
      </c>
      <c r="E19" s="22"/>
      <c r="F19" s="19"/>
    </row>
    <row r="20" spans="1:6" x14ac:dyDescent="0.25">
      <c r="A20" s="22" t="s">
        <v>160</v>
      </c>
      <c r="B20" s="19">
        <v>0</v>
      </c>
      <c r="E20" s="22"/>
      <c r="F20" s="19"/>
    </row>
    <row r="21" spans="1:6" x14ac:dyDescent="0.25">
      <c r="A21" s="22" t="s">
        <v>161</v>
      </c>
      <c r="B21" s="19">
        <v>0</v>
      </c>
      <c r="E21" s="22"/>
      <c r="F21" s="19"/>
    </row>
    <row r="22" spans="1:6" x14ac:dyDescent="0.25">
      <c r="A22" s="22" t="s">
        <v>163</v>
      </c>
      <c r="B22" s="19">
        <v>0</v>
      </c>
      <c r="E22" s="22"/>
      <c r="F22" s="19"/>
    </row>
    <row r="23" spans="1:6" x14ac:dyDescent="0.25">
      <c r="A23" s="22" t="s">
        <v>38</v>
      </c>
      <c r="B23" s="33">
        <v>160.91891891891893</v>
      </c>
      <c r="E23" s="22"/>
      <c r="F23" s="19"/>
    </row>
    <row r="24" spans="1:6" x14ac:dyDescent="0.25">
      <c r="E24" s="22"/>
      <c r="F24" s="19"/>
    </row>
    <row r="25" spans="1:6" x14ac:dyDescent="0.25">
      <c r="E25" s="22"/>
      <c r="F25" s="19"/>
    </row>
    <row r="26" spans="1:6" x14ac:dyDescent="0.25">
      <c r="E26" s="22"/>
      <c r="F26" s="19"/>
    </row>
    <row r="27" spans="1:6" x14ac:dyDescent="0.25">
      <c r="E27" s="22"/>
      <c r="F27" s="19"/>
    </row>
    <row r="28" spans="1:6" x14ac:dyDescent="0.25">
      <c r="E28" s="22"/>
      <c r="F28" s="19"/>
    </row>
    <row r="29" spans="1:6" x14ac:dyDescent="0.25">
      <c r="E29" s="22"/>
      <c r="F29" s="19"/>
    </row>
    <row r="30" spans="1:6" x14ac:dyDescent="0.25">
      <c r="E30" s="22"/>
      <c r="F30" s="19"/>
    </row>
    <row r="31" spans="1:6" x14ac:dyDescent="0.25">
      <c r="E31" s="22"/>
      <c r="F31" s="19"/>
    </row>
    <row r="32" spans="1:6" x14ac:dyDescent="0.25">
      <c r="E32" s="22"/>
      <c r="F32" s="19"/>
    </row>
    <row r="33" spans="5:6" x14ac:dyDescent="0.25">
      <c r="E33" s="22"/>
      <c r="F33" s="19"/>
    </row>
    <row r="34" spans="5:6" x14ac:dyDescent="0.25">
      <c r="E34" s="22"/>
      <c r="F34" s="19"/>
    </row>
    <row r="35" spans="5:6" x14ac:dyDescent="0.25">
      <c r="E35" s="22"/>
      <c r="F35" s="19"/>
    </row>
  </sheetData>
  <sortState xmlns:xlrd2="http://schemas.microsoft.com/office/spreadsheetml/2017/richdata2" ref="E4:F58">
    <sortCondition descending="1" ref="F4:F5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0F7-8B50-4280-B9DD-AA49C3A501B8}">
  <dimension ref="A3:E38"/>
  <sheetViews>
    <sheetView workbookViewId="0">
      <selection activeCell="B10" sqref="B10"/>
    </sheetView>
  </sheetViews>
  <sheetFormatPr defaultRowHeight="15" x14ac:dyDescent="0.25"/>
  <cols>
    <col min="1" max="1" width="13.42578125" bestFit="1" customWidth="1"/>
    <col min="2" max="2" width="17.85546875" bestFit="1" customWidth="1"/>
    <col min="5" max="5" width="13.85546875" bestFit="1" customWidth="1"/>
  </cols>
  <sheetData>
    <row r="3" spans="1:5" x14ac:dyDescent="0.25">
      <c r="A3" s="21" t="s">
        <v>36</v>
      </c>
      <c r="B3" t="s">
        <v>42</v>
      </c>
    </row>
    <row r="4" spans="1:5" x14ac:dyDescent="0.25">
      <c r="A4" s="22" t="s">
        <v>156</v>
      </c>
      <c r="B4" s="18">
        <v>0</v>
      </c>
    </row>
    <row r="5" spans="1:5" x14ac:dyDescent="0.25">
      <c r="A5" s="22" t="s">
        <v>37</v>
      </c>
      <c r="B5" s="33"/>
      <c r="E5" s="22"/>
    </row>
    <row r="6" spans="1:5" x14ac:dyDescent="0.25">
      <c r="A6" s="22" t="s">
        <v>152</v>
      </c>
      <c r="B6" s="33">
        <v>7</v>
      </c>
      <c r="E6" s="22"/>
    </row>
    <row r="7" spans="1:5" x14ac:dyDescent="0.25">
      <c r="A7" s="22" t="s">
        <v>135</v>
      </c>
      <c r="B7" s="18">
        <v>264</v>
      </c>
      <c r="E7" s="22"/>
    </row>
    <row r="8" spans="1:5" x14ac:dyDescent="0.25">
      <c r="A8" s="22" t="s">
        <v>143</v>
      </c>
      <c r="B8" s="33">
        <v>15.34</v>
      </c>
      <c r="E8" s="22"/>
    </row>
    <row r="9" spans="1:5" x14ac:dyDescent="0.25">
      <c r="A9" s="22" t="s">
        <v>164</v>
      </c>
      <c r="B9" s="33">
        <v>53</v>
      </c>
      <c r="E9" s="22"/>
    </row>
    <row r="10" spans="1:5" x14ac:dyDescent="0.25">
      <c r="A10" s="22" t="s">
        <v>106</v>
      </c>
      <c r="B10" s="33">
        <v>0</v>
      </c>
      <c r="E10" s="22"/>
    </row>
    <row r="11" spans="1:5" x14ac:dyDescent="0.25">
      <c r="A11" s="22" t="s">
        <v>149</v>
      </c>
      <c r="B11" s="33">
        <v>205.4</v>
      </c>
      <c r="E11" s="22"/>
    </row>
    <row r="12" spans="1:5" x14ac:dyDescent="0.25">
      <c r="A12" s="22" t="s">
        <v>158</v>
      </c>
      <c r="B12" s="33">
        <v>0</v>
      </c>
      <c r="E12" s="22"/>
    </row>
    <row r="13" spans="1:5" x14ac:dyDescent="0.25">
      <c r="A13" s="22" t="s">
        <v>162</v>
      </c>
      <c r="B13" s="33">
        <v>0</v>
      </c>
      <c r="E13" s="22"/>
    </row>
    <row r="14" spans="1:5" x14ac:dyDescent="0.25">
      <c r="A14" s="22" t="s">
        <v>38</v>
      </c>
      <c r="B14" s="33">
        <v>544.74</v>
      </c>
      <c r="E14" s="22"/>
    </row>
    <row r="15" spans="1:5" x14ac:dyDescent="0.25">
      <c r="E15" s="22"/>
    </row>
    <row r="16" spans="1:5" x14ac:dyDescent="0.25">
      <c r="E16" s="22"/>
    </row>
    <row r="17" spans="5:5" x14ac:dyDescent="0.25">
      <c r="E17" s="22"/>
    </row>
    <row r="18" spans="5:5" x14ac:dyDescent="0.25">
      <c r="E18" s="22"/>
    </row>
    <row r="19" spans="5:5" x14ac:dyDescent="0.25">
      <c r="E19" s="22"/>
    </row>
    <row r="20" spans="5:5" x14ac:dyDescent="0.25">
      <c r="E20" s="22"/>
    </row>
    <row r="21" spans="5:5" x14ac:dyDescent="0.25">
      <c r="E21" s="22"/>
    </row>
    <row r="22" spans="5:5" x14ac:dyDescent="0.25">
      <c r="E22" s="22"/>
    </row>
    <row r="23" spans="5:5" x14ac:dyDescent="0.25">
      <c r="E23" s="22"/>
    </row>
    <row r="24" spans="5:5" x14ac:dyDescent="0.25">
      <c r="E24" s="22"/>
    </row>
    <row r="25" spans="5:5" x14ac:dyDescent="0.25">
      <c r="E25" s="22"/>
    </row>
    <row r="26" spans="5:5" x14ac:dyDescent="0.25">
      <c r="E26" s="22"/>
    </row>
    <row r="27" spans="5:5" x14ac:dyDescent="0.25">
      <c r="E27" s="22"/>
    </row>
    <row r="28" spans="5:5" x14ac:dyDescent="0.25">
      <c r="E28" s="22"/>
    </row>
    <row r="29" spans="5:5" x14ac:dyDescent="0.25">
      <c r="E29" s="22"/>
    </row>
    <row r="30" spans="5:5" x14ac:dyDescent="0.25">
      <c r="E30" s="22"/>
    </row>
    <row r="31" spans="5:5" x14ac:dyDescent="0.25">
      <c r="E31" s="22"/>
    </row>
    <row r="32" spans="5:5" x14ac:dyDescent="0.25">
      <c r="E32" s="22"/>
    </row>
    <row r="33" spans="5:5" x14ac:dyDescent="0.25">
      <c r="E33" s="22"/>
    </row>
    <row r="34" spans="5:5" x14ac:dyDescent="0.25">
      <c r="E34" s="22"/>
    </row>
    <row r="35" spans="5:5" x14ac:dyDescent="0.25">
      <c r="E35" s="22"/>
    </row>
    <row r="36" spans="5:5" x14ac:dyDescent="0.25">
      <c r="E36" s="22"/>
    </row>
    <row r="37" spans="5:5" x14ac:dyDescent="0.25">
      <c r="E37" s="22"/>
    </row>
    <row r="38" spans="5:5" x14ac:dyDescent="0.25">
      <c r="E38" s="22"/>
    </row>
  </sheetData>
  <sortState xmlns:xlrd2="http://schemas.microsoft.com/office/spreadsheetml/2017/richdata2" ref="E5:F23">
    <sortCondition descending="1" ref="F5:F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33F2-D58A-4ED3-A39C-2ACE8950B345}">
  <dimension ref="A3:E33"/>
  <sheetViews>
    <sheetView workbookViewId="0">
      <selection activeCell="F17" sqref="F17"/>
    </sheetView>
  </sheetViews>
  <sheetFormatPr defaultRowHeight="15" x14ac:dyDescent="0.25"/>
  <cols>
    <col min="1" max="1" width="19.28515625" bestFit="1" customWidth="1"/>
    <col min="2" max="2" width="22.85546875" bestFit="1" customWidth="1"/>
    <col min="5" max="5" width="17.42578125" bestFit="1" customWidth="1"/>
    <col min="6" max="6" width="6" bestFit="1" customWidth="1"/>
  </cols>
  <sheetData>
    <row r="3" spans="1:5" x14ac:dyDescent="0.25">
      <c r="A3" s="21" t="s">
        <v>36</v>
      </c>
      <c r="B3" t="s">
        <v>43</v>
      </c>
    </row>
    <row r="4" spans="1:5" x14ac:dyDescent="0.25">
      <c r="A4" s="22" t="s">
        <v>37</v>
      </c>
      <c r="B4" s="33"/>
      <c r="E4" s="22"/>
    </row>
    <row r="5" spans="1:5" x14ac:dyDescent="0.25">
      <c r="A5" s="22" t="s">
        <v>147</v>
      </c>
      <c r="B5" s="33">
        <v>7</v>
      </c>
    </row>
    <row r="6" spans="1:5" x14ac:dyDescent="0.25">
      <c r="A6" s="22" t="s">
        <v>145</v>
      </c>
      <c r="B6" s="33">
        <v>7.42</v>
      </c>
      <c r="E6" s="22"/>
    </row>
    <row r="7" spans="1:5" x14ac:dyDescent="0.25">
      <c r="A7" s="22" t="s">
        <v>133</v>
      </c>
      <c r="B7" s="33">
        <v>37.200000000000003</v>
      </c>
      <c r="E7" s="22"/>
    </row>
    <row r="8" spans="1:5" x14ac:dyDescent="0.25">
      <c r="A8" s="22" t="s">
        <v>86</v>
      </c>
      <c r="B8" s="33">
        <v>7.92</v>
      </c>
      <c r="E8" s="22"/>
    </row>
    <row r="9" spans="1:5" x14ac:dyDescent="0.25">
      <c r="A9" s="22" t="s">
        <v>103</v>
      </c>
      <c r="B9" s="33">
        <v>0</v>
      </c>
      <c r="E9" s="22"/>
    </row>
    <row r="10" spans="1:5" x14ac:dyDescent="0.25">
      <c r="A10" s="22" t="s">
        <v>131</v>
      </c>
      <c r="B10" s="33">
        <v>0</v>
      </c>
    </row>
    <row r="11" spans="1:5" x14ac:dyDescent="0.25">
      <c r="A11" s="22" t="s">
        <v>137</v>
      </c>
      <c r="B11" s="33"/>
    </row>
    <row r="12" spans="1:5" x14ac:dyDescent="0.25">
      <c r="A12" s="22" t="s">
        <v>139</v>
      </c>
      <c r="B12" s="33"/>
      <c r="E12" s="22"/>
    </row>
    <row r="13" spans="1:5" x14ac:dyDescent="0.25">
      <c r="A13" s="22" t="s">
        <v>140</v>
      </c>
      <c r="B13" s="33"/>
      <c r="E13" s="22"/>
    </row>
    <row r="14" spans="1:5" x14ac:dyDescent="0.25">
      <c r="A14" s="22" t="s">
        <v>144</v>
      </c>
      <c r="B14" s="33">
        <v>0</v>
      </c>
    </row>
    <row r="15" spans="1:5" x14ac:dyDescent="0.25">
      <c r="A15" s="22" t="s">
        <v>148</v>
      </c>
      <c r="B15" s="33">
        <v>0</v>
      </c>
      <c r="E15" s="22"/>
    </row>
    <row r="16" spans="1:5" x14ac:dyDescent="0.25">
      <c r="A16" s="22" t="s">
        <v>150</v>
      </c>
      <c r="B16" s="33">
        <v>0</v>
      </c>
      <c r="E16" s="22"/>
    </row>
    <row r="17" spans="1:5" x14ac:dyDescent="0.25">
      <c r="A17" s="22" t="s">
        <v>151</v>
      </c>
      <c r="B17" s="33">
        <v>0</v>
      </c>
      <c r="E17" s="22"/>
    </row>
    <row r="18" spans="1:5" x14ac:dyDescent="0.25">
      <c r="A18" s="22" t="s">
        <v>157</v>
      </c>
      <c r="B18" s="33">
        <v>0</v>
      </c>
      <c r="E18" s="22"/>
    </row>
    <row r="19" spans="1:5" x14ac:dyDescent="0.25">
      <c r="A19" s="22" t="s">
        <v>155</v>
      </c>
      <c r="B19" s="33">
        <v>0</v>
      </c>
      <c r="E19" s="22"/>
    </row>
    <row r="20" spans="1:5" x14ac:dyDescent="0.25">
      <c r="A20" s="22" t="s">
        <v>160</v>
      </c>
      <c r="B20" s="33">
        <v>200</v>
      </c>
    </row>
    <row r="21" spans="1:5" x14ac:dyDescent="0.25">
      <c r="A21" s="22" t="s">
        <v>161</v>
      </c>
      <c r="B21" s="33">
        <v>0</v>
      </c>
    </row>
    <row r="22" spans="1:5" x14ac:dyDescent="0.25">
      <c r="A22" s="22" t="s">
        <v>163</v>
      </c>
      <c r="B22" s="33">
        <v>0</v>
      </c>
    </row>
    <row r="23" spans="1:5" x14ac:dyDescent="0.25">
      <c r="A23" s="22" t="s">
        <v>38</v>
      </c>
      <c r="B23" s="33">
        <v>259.54000000000002</v>
      </c>
      <c r="E23" s="22"/>
    </row>
    <row r="26" spans="1:5" x14ac:dyDescent="0.25">
      <c r="E26" s="22"/>
    </row>
    <row r="27" spans="1:5" x14ac:dyDescent="0.25">
      <c r="E27" s="22"/>
    </row>
    <row r="28" spans="1:5" x14ac:dyDescent="0.25">
      <c r="E28" s="22"/>
    </row>
    <row r="29" spans="1:5" x14ac:dyDescent="0.25">
      <c r="E29" s="22"/>
    </row>
    <row r="30" spans="1:5" x14ac:dyDescent="0.25">
      <c r="E30" s="22"/>
    </row>
    <row r="31" spans="1:5" x14ac:dyDescent="0.25">
      <c r="E31" s="22"/>
    </row>
    <row r="32" spans="1:5" x14ac:dyDescent="0.25">
      <c r="E32" s="22"/>
    </row>
    <row r="33" spans="5:5" x14ac:dyDescent="0.25">
      <c r="E33" s="22"/>
    </row>
  </sheetData>
  <sortState xmlns:xlrd2="http://schemas.microsoft.com/office/spreadsheetml/2017/richdata2" ref="E4:F57">
    <sortCondition descending="1" ref="F4:F5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2C93-9417-414B-A0D7-884E393B256D}">
  <dimension ref="A2:H36"/>
  <sheetViews>
    <sheetView tabSelected="1" workbookViewId="0">
      <selection activeCell="F34" sqref="F34"/>
    </sheetView>
  </sheetViews>
  <sheetFormatPr defaultRowHeight="15" x14ac:dyDescent="0.25"/>
  <cols>
    <col min="2" max="2" width="18.7109375" customWidth="1"/>
    <col min="3" max="3" width="9.7109375" bestFit="1" customWidth="1"/>
  </cols>
  <sheetData>
    <row r="2" spans="1:8" x14ac:dyDescent="0.25">
      <c r="A2" t="s">
        <v>44</v>
      </c>
      <c r="E2" t="s">
        <v>52</v>
      </c>
    </row>
    <row r="3" spans="1:8" x14ac:dyDescent="0.25">
      <c r="A3" t="s">
        <v>45</v>
      </c>
      <c r="E3" t="s">
        <v>53</v>
      </c>
    </row>
    <row r="4" spans="1:8" x14ac:dyDescent="0.25">
      <c r="A4" s="6">
        <v>1</v>
      </c>
      <c r="B4" s="23" t="s">
        <v>135</v>
      </c>
      <c r="C4" s="6">
        <v>264</v>
      </c>
      <c r="E4" s="6">
        <v>1</v>
      </c>
      <c r="F4" s="31" t="s">
        <v>133</v>
      </c>
      <c r="G4" s="32"/>
      <c r="H4" s="6">
        <v>37.200000000000003</v>
      </c>
    </row>
    <row r="5" spans="1:8" x14ac:dyDescent="0.25">
      <c r="A5" s="6">
        <v>2</v>
      </c>
      <c r="B5" s="23" t="s">
        <v>149</v>
      </c>
      <c r="C5" s="6">
        <v>205.4</v>
      </c>
      <c r="E5" s="6">
        <v>2</v>
      </c>
      <c r="F5" s="31" t="s">
        <v>86</v>
      </c>
      <c r="G5" s="32"/>
      <c r="H5" s="6">
        <v>7.92</v>
      </c>
    </row>
    <row r="6" spans="1:8" x14ac:dyDescent="0.25">
      <c r="A6" s="6">
        <v>3</v>
      </c>
      <c r="B6" s="23" t="s">
        <v>164</v>
      </c>
      <c r="C6" s="6">
        <v>53</v>
      </c>
      <c r="E6" s="6">
        <v>3</v>
      </c>
      <c r="F6" s="31" t="s">
        <v>145</v>
      </c>
      <c r="G6" s="32"/>
      <c r="H6" s="6">
        <v>7.42</v>
      </c>
    </row>
    <row r="7" spans="1:8" x14ac:dyDescent="0.25">
      <c r="A7" s="6">
        <v>4</v>
      </c>
      <c r="B7" s="23" t="s">
        <v>143</v>
      </c>
      <c r="C7" s="6">
        <v>15.34</v>
      </c>
    </row>
    <row r="8" spans="1:8" x14ac:dyDescent="0.25">
      <c r="A8" s="6">
        <v>5</v>
      </c>
      <c r="B8" s="23" t="s">
        <v>152</v>
      </c>
      <c r="C8" s="6">
        <v>7</v>
      </c>
      <c r="E8" t="s">
        <v>54</v>
      </c>
    </row>
    <row r="9" spans="1:8" x14ac:dyDescent="0.25">
      <c r="E9" s="6">
        <v>1</v>
      </c>
      <c r="F9" s="31"/>
      <c r="G9" s="32"/>
      <c r="H9" s="6"/>
    </row>
    <row r="10" spans="1:8" x14ac:dyDescent="0.25">
      <c r="A10" t="s">
        <v>46</v>
      </c>
    </row>
    <row r="11" spans="1:8" x14ac:dyDescent="0.25">
      <c r="A11" t="s">
        <v>47</v>
      </c>
    </row>
    <row r="12" spans="1:8" x14ac:dyDescent="0.25">
      <c r="A12" s="6">
        <v>1</v>
      </c>
      <c r="B12" s="6" t="s">
        <v>159</v>
      </c>
      <c r="C12" s="6">
        <v>200</v>
      </c>
      <c r="E12" t="s">
        <v>55</v>
      </c>
    </row>
    <row r="13" spans="1:8" x14ac:dyDescent="0.25">
      <c r="A13" s="6">
        <v>2</v>
      </c>
      <c r="B13" s="6" t="s">
        <v>133</v>
      </c>
      <c r="C13" s="6">
        <v>37.200000000000003</v>
      </c>
      <c r="E13" t="s">
        <v>69</v>
      </c>
    </row>
    <row r="14" spans="1:8" x14ac:dyDescent="0.25">
      <c r="A14" s="6">
        <v>3</v>
      </c>
      <c r="B14" s="6" t="s">
        <v>86</v>
      </c>
      <c r="C14" s="6">
        <v>7.92</v>
      </c>
      <c r="E14" s="6">
        <v>1</v>
      </c>
      <c r="F14" s="31" t="s">
        <v>133</v>
      </c>
      <c r="G14" s="32"/>
      <c r="H14" s="25">
        <v>100.54</v>
      </c>
    </row>
    <row r="15" spans="1:8" x14ac:dyDescent="0.25">
      <c r="A15" s="6">
        <v>4</v>
      </c>
      <c r="B15" s="6" t="s">
        <v>145</v>
      </c>
      <c r="C15" s="6">
        <v>7.42</v>
      </c>
      <c r="E15" s="6">
        <v>2</v>
      </c>
      <c r="F15" s="31" t="s">
        <v>86</v>
      </c>
      <c r="G15" s="32"/>
      <c r="H15" s="25">
        <v>21.41</v>
      </c>
    </row>
    <row r="16" spans="1:8" x14ac:dyDescent="0.25">
      <c r="A16" s="6">
        <v>5</v>
      </c>
      <c r="B16" s="6" t="s">
        <v>147</v>
      </c>
      <c r="C16" s="6">
        <v>7</v>
      </c>
    </row>
    <row r="17" spans="1:8" x14ac:dyDescent="0.25">
      <c r="B17" s="22"/>
      <c r="E17" t="s">
        <v>56</v>
      </c>
    </row>
    <row r="18" spans="1:8" x14ac:dyDescent="0.25">
      <c r="A18" t="s">
        <v>48</v>
      </c>
      <c r="E18" t="s">
        <v>57</v>
      </c>
    </row>
    <row r="19" spans="1:8" x14ac:dyDescent="0.25">
      <c r="A19" t="s">
        <v>49</v>
      </c>
      <c r="E19" s="6">
        <v>1</v>
      </c>
      <c r="F19" s="31"/>
      <c r="G19" s="32"/>
      <c r="H19" s="6"/>
    </row>
    <row r="20" spans="1:8" x14ac:dyDescent="0.25">
      <c r="A20" s="6">
        <v>1</v>
      </c>
      <c r="B20" s="23" t="s">
        <v>149</v>
      </c>
      <c r="C20" s="6">
        <v>1</v>
      </c>
      <c r="E20" s="6">
        <v>2</v>
      </c>
      <c r="F20" s="31"/>
      <c r="G20" s="32"/>
      <c r="H20" s="6"/>
    </row>
    <row r="21" spans="1:8" x14ac:dyDescent="0.25">
      <c r="A21" s="6">
        <v>2</v>
      </c>
      <c r="B21" s="23" t="s">
        <v>135</v>
      </c>
      <c r="C21" s="6">
        <v>1</v>
      </c>
    </row>
    <row r="22" spans="1:8" x14ac:dyDescent="0.25">
      <c r="A22" s="6">
        <v>3</v>
      </c>
      <c r="B22" s="6"/>
      <c r="C22" s="6"/>
      <c r="E22" t="s">
        <v>58</v>
      </c>
    </row>
    <row r="23" spans="1:8" x14ac:dyDescent="0.25">
      <c r="A23" s="6">
        <v>4</v>
      </c>
      <c r="B23" s="6"/>
      <c r="C23" s="6"/>
      <c r="E23" t="s">
        <v>59</v>
      </c>
    </row>
    <row r="24" spans="1:8" x14ac:dyDescent="0.25">
      <c r="A24" s="6">
        <v>5</v>
      </c>
      <c r="B24" s="6"/>
      <c r="C24" s="6"/>
      <c r="E24" s="26">
        <v>1</v>
      </c>
      <c r="F24" s="31"/>
      <c r="G24" s="32"/>
      <c r="H24" s="27"/>
    </row>
    <row r="25" spans="1:8" x14ac:dyDescent="0.25">
      <c r="E25" s="6">
        <v>2</v>
      </c>
      <c r="F25" s="26"/>
      <c r="G25" s="27"/>
      <c r="H25" s="27"/>
    </row>
    <row r="26" spans="1:8" x14ac:dyDescent="0.25">
      <c r="A26" t="s">
        <v>50</v>
      </c>
    </row>
    <row r="27" spans="1:8" x14ac:dyDescent="0.25">
      <c r="A27" s="6" t="s">
        <v>20</v>
      </c>
      <c r="B27" s="6" t="s">
        <v>135</v>
      </c>
      <c r="C27" s="6"/>
    </row>
    <row r="28" spans="1:8" x14ac:dyDescent="0.25">
      <c r="A28" s="6" t="s">
        <v>0</v>
      </c>
      <c r="B28" s="6" t="s">
        <v>159</v>
      </c>
      <c r="C28" s="28"/>
      <c r="E28" s="6" t="s">
        <v>60</v>
      </c>
      <c r="F28" s="6" t="s">
        <v>67</v>
      </c>
      <c r="G28" s="6" t="s">
        <v>24</v>
      </c>
      <c r="H28" s="6" t="s">
        <v>68</v>
      </c>
    </row>
    <row r="29" spans="1:8" x14ac:dyDescent="0.25">
      <c r="E29" s="6" t="s">
        <v>61</v>
      </c>
      <c r="F29" s="6">
        <v>2</v>
      </c>
      <c r="G29" s="6">
        <v>3</v>
      </c>
      <c r="H29" s="6">
        <f>F29+G29</f>
        <v>5</v>
      </c>
    </row>
    <row r="30" spans="1:8" x14ac:dyDescent="0.25">
      <c r="A30" t="s">
        <v>51</v>
      </c>
      <c r="E30" s="6" t="s">
        <v>62</v>
      </c>
      <c r="F30" s="6"/>
      <c r="G30" s="6"/>
      <c r="H30" s="6">
        <f t="shared" ref="H30:H36" si="0">F30+G30</f>
        <v>0</v>
      </c>
    </row>
    <row r="31" spans="1:8" x14ac:dyDescent="0.25">
      <c r="A31" s="6">
        <v>1</v>
      </c>
      <c r="B31" s="6" t="s">
        <v>133</v>
      </c>
      <c r="C31" s="6">
        <v>37.200000000000003</v>
      </c>
      <c r="E31" s="6" t="s">
        <v>63</v>
      </c>
      <c r="F31" s="6"/>
      <c r="G31" s="6"/>
      <c r="H31" s="6">
        <f t="shared" si="0"/>
        <v>0</v>
      </c>
    </row>
    <row r="32" spans="1:8" x14ac:dyDescent="0.25">
      <c r="A32" s="6">
        <v>2</v>
      </c>
      <c r="B32" s="6"/>
      <c r="C32" s="6"/>
      <c r="E32" s="6" t="s">
        <v>64</v>
      </c>
      <c r="F32" s="6"/>
      <c r="G32" s="6"/>
      <c r="H32" s="6">
        <f t="shared" si="0"/>
        <v>0</v>
      </c>
    </row>
    <row r="33" spans="1:8" x14ac:dyDescent="0.25">
      <c r="A33" s="6">
        <v>3</v>
      </c>
      <c r="B33" s="6"/>
      <c r="C33" s="6"/>
      <c r="E33" s="6" t="s">
        <v>70</v>
      </c>
      <c r="F33" s="6">
        <v>9</v>
      </c>
      <c r="G33" s="6">
        <v>0</v>
      </c>
      <c r="H33" s="6">
        <f t="shared" si="0"/>
        <v>9</v>
      </c>
    </row>
    <row r="34" spans="1:8" x14ac:dyDescent="0.25">
      <c r="E34" s="6" t="s">
        <v>65</v>
      </c>
      <c r="F34" s="6"/>
      <c r="G34" s="6"/>
      <c r="H34" s="6">
        <f t="shared" si="0"/>
        <v>0</v>
      </c>
    </row>
    <row r="35" spans="1:8" x14ac:dyDescent="0.25">
      <c r="E35" s="6" t="s">
        <v>66</v>
      </c>
      <c r="F35" s="6">
        <v>3</v>
      </c>
      <c r="G35" s="6">
        <v>0</v>
      </c>
      <c r="H35" s="6">
        <f t="shared" si="0"/>
        <v>3</v>
      </c>
    </row>
    <row r="36" spans="1:8" x14ac:dyDescent="0.25">
      <c r="E36" s="6" t="s">
        <v>71</v>
      </c>
      <c r="F36" s="6">
        <v>1</v>
      </c>
      <c r="G36" s="6">
        <v>0</v>
      </c>
      <c r="H36" s="6">
        <f t="shared" si="0"/>
        <v>1</v>
      </c>
    </row>
  </sheetData>
  <mergeCells count="9">
    <mergeCell ref="F24:G24"/>
    <mergeCell ref="F19:G19"/>
    <mergeCell ref="F20:G20"/>
    <mergeCell ref="F4:G4"/>
    <mergeCell ref="F5:G5"/>
    <mergeCell ref="F9:G9"/>
    <mergeCell ref="F14:G14"/>
    <mergeCell ref="F15:G15"/>
    <mergeCell ref="F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Angler of the year - Open Line</vt:lpstr>
      <vt:lpstr>Angler of the year - Junior</vt:lpstr>
      <vt:lpstr>Angler of the year -Spear</vt:lpstr>
      <vt:lpstr>Game Section</vt:lpstr>
      <vt:lpstr>IGFA Points</vt:lpstr>
      <vt:lpstr>Boat</vt:lpstr>
      <vt:lpstr>Individual</vt:lpstr>
      <vt:lpstr>Reporting</vt:lpstr>
    </vt:vector>
  </TitlesOfParts>
  <Company>Carter Holt Harvey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OBrien</dc:creator>
  <cp:lastModifiedBy>Dave Obrien</cp:lastModifiedBy>
  <cp:lastPrinted>2024-02-12T18:29:44Z</cp:lastPrinted>
  <dcterms:created xsi:type="dcterms:W3CDTF">2013-05-13T21:17:09Z</dcterms:created>
  <dcterms:modified xsi:type="dcterms:W3CDTF">2024-12-19T02:10:33Z</dcterms:modified>
</cp:coreProperties>
</file>